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<sst xmlns="http://schemas.openxmlformats.org/spreadsheetml/2006/main" count="144" uniqueCount="47">
  <si>
    <t>スタート</t>
  </si>
  <si>
    <t>フィニｯシュ</t>
  </si>
  <si>
    <t xml:space="preserve"> 所要時間</t>
  </si>
  <si>
    <t>修正時間</t>
  </si>
  <si>
    <t xml:space="preserve"> 修正時間</t>
  </si>
  <si>
    <t>順位</t>
  </si>
  <si>
    <t>セールNo</t>
  </si>
  <si>
    <t>艇名</t>
  </si>
  <si>
    <t>艇種</t>
  </si>
  <si>
    <t>ＴＭＦ</t>
  </si>
  <si>
    <t>日</t>
  </si>
  <si>
    <t>時</t>
  </si>
  <si>
    <t>分</t>
  </si>
  <si>
    <t>秒</t>
  </si>
  <si>
    <t>スタートのシリアル値</t>
  </si>
  <si>
    <t>T.P</t>
  </si>
  <si>
    <t>フィニッシュのシリアル値</t>
  </si>
  <si>
    <t>Ｓ－Ｆ</t>
  </si>
  <si>
    <t>Add</t>
  </si>
  <si>
    <t>：</t>
  </si>
  <si>
    <t>：</t>
  </si>
  <si>
    <t>Ｊ－２９</t>
  </si>
  <si>
    <t>安芸Ⅲ</t>
  </si>
  <si>
    <t>Ｙ－３３</t>
  </si>
  <si>
    <t>オーパス</t>
  </si>
  <si>
    <t>プリマドンナ</t>
  </si>
  <si>
    <t>Ｈａｎｓｅ４０</t>
  </si>
  <si>
    <t>Ｌｅ　Ｇｒａｎｄ　Ｂｌｅｕ</t>
  </si>
  <si>
    <t>ｓｕｎ　ｆａｓｔ3200</t>
  </si>
  <si>
    <t>ＫＩＮＥＫＩＮＥ　１１</t>
  </si>
  <si>
    <t>ＩＭＸ　４０</t>
  </si>
  <si>
    <t>美美</t>
  </si>
  <si>
    <t>Ｊ－２４</t>
  </si>
  <si>
    <t>ブルームーン</t>
  </si>
  <si>
    <t>Ｙ－ＪＯＧ　２１</t>
  </si>
  <si>
    <t>サマンサ</t>
  </si>
  <si>
    <t>ﾚﾌﾟﾄﾝﾀｰﾎﾞ２３</t>
  </si>
  <si>
    <t>ＳＡＫＵ</t>
  </si>
  <si>
    <t>OKAZAKI３３</t>
  </si>
  <si>
    <t>せいせい</t>
  </si>
  <si>
    <t>Y-26C</t>
  </si>
  <si>
    <t>第１回広島湾ダブルハンドヨットレース成績表</t>
  </si>
  <si>
    <t>Casandre</t>
  </si>
  <si>
    <t>IMX-38</t>
  </si>
  <si>
    <t>：</t>
  </si>
  <si>
    <t>ＲＥＴ</t>
  </si>
  <si>
    <t>ＤＮＳ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</si>
</sst>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name val="明朝"/>
      <family val="1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 quotePrefix="1">
      <alignment horizontal="left" vertical="center"/>
    </xf>
    <xf numFmtId="0" fontId="0" fillId="33" borderId="12" xfId="0" applyFill="1" applyBorder="1" applyAlignment="1">
      <alignment vertical="center"/>
    </xf>
    <xf numFmtId="0" fontId="0" fillId="34" borderId="14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 quotePrefix="1">
      <alignment horizontal="center" vertical="center"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0" xfId="0" applyNumberFormat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9" fontId="0" fillId="0" borderId="21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>
      <alignment vertical="center"/>
    </xf>
    <xf numFmtId="0" fontId="0" fillId="0" borderId="19" xfId="0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0" xfId="0" applyBorder="1" applyAlignment="1" applyProtection="1" quotePrefix="1">
      <alignment horizontal="left" vertical="center"/>
      <protection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176" fontId="4" fillId="0" borderId="22" xfId="61" applyNumberFormat="1" applyFont="1" applyFill="1" applyBorder="1" applyAlignment="1">
      <alignment horizontal="center" vertical="center"/>
      <protection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9" fontId="0" fillId="0" borderId="25" xfId="0" applyNumberFormat="1" applyBorder="1" applyAlignment="1" applyProtection="1">
      <alignment vertical="center"/>
      <protection locked="0"/>
    </xf>
    <xf numFmtId="0" fontId="0" fillId="0" borderId="22" xfId="0" applyNumberFormat="1" applyBorder="1" applyAlignment="1">
      <alignment vertical="center"/>
    </xf>
    <xf numFmtId="0" fontId="0" fillId="0" borderId="23" xfId="0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4" xfId="0" applyBorder="1" applyAlignment="1" applyProtection="1" quotePrefix="1">
      <alignment horizontal="left" vertical="center"/>
      <protection/>
    </xf>
    <xf numFmtId="0" fontId="0" fillId="0" borderId="28" xfId="0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NumberFormat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9" fontId="0" fillId="0" borderId="26" xfId="0" applyNumberFormat="1" applyBorder="1" applyAlignment="1" applyProtection="1">
      <alignment vertical="center"/>
      <protection locked="0"/>
    </xf>
    <xf numFmtId="0" fontId="0" fillId="0" borderId="25" xfId="0" applyFont="1" applyBorder="1" applyAlignment="1">
      <alignment horizontal="left"/>
    </xf>
    <xf numFmtId="176" fontId="4" fillId="0" borderId="28" xfId="61" applyNumberFormat="1" applyFont="1" applyFill="1" applyBorder="1" applyAlignment="1">
      <alignment horizontal="center" vertical="center"/>
      <protection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176" fontId="4" fillId="0" borderId="30" xfId="61" applyNumberFormat="1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9" fontId="0" fillId="0" borderId="33" xfId="0" applyNumberFormat="1" applyBorder="1" applyAlignment="1" applyProtection="1">
      <alignment vertical="center"/>
      <protection locked="0"/>
    </xf>
    <xf numFmtId="0" fontId="0" fillId="0" borderId="34" xfId="0" applyNumberFormat="1" applyBorder="1" applyAlignment="1">
      <alignment vertical="center"/>
    </xf>
    <xf numFmtId="0" fontId="0" fillId="0" borderId="35" xfId="0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2" xfId="0" applyBorder="1" applyAlignment="1" applyProtection="1" quotePrefix="1">
      <alignment horizontal="left" vertical="center"/>
      <protection/>
    </xf>
    <xf numFmtId="176" fontId="0" fillId="0" borderId="36" xfId="0" applyNumberForma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2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ｴﾝﾄﾘｰﾘｽﾄ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J27"/>
  <sheetViews>
    <sheetView showGridLines="0" tabSelected="1" zoomScale="93" zoomScaleNormal="93" zoomScalePageLayoutView="0" workbookViewId="0" topLeftCell="A1">
      <selection activeCell="S18" sqref="S18"/>
    </sheetView>
  </sheetViews>
  <sheetFormatPr defaultColWidth="9.00390625" defaultRowHeight="13.5"/>
  <cols>
    <col min="1" max="1" width="3.125" style="0" customWidth="1"/>
    <col min="2" max="2" width="4.75390625" style="0" customWidth="1"/>
    <col min="3" max="3" width="10.625" style="87" customWidth="1"/>
    <col min="4" max="4" width="20.50390625" style="0" customWidth="1"/>
    <col min="5" max="5" width="13.50390625" style="0" customWidth="1"/>
    <col min="6" max="6" width="10.875" style="0" customWidth="1"/>
    <col min="7" max="7" width="2.875" style="0" customWidth="1"/>
    <col min="8" max="8" width="0.875" style="0" customWidth="1"/>
    <col min="9" max="9" width="3.125" style="0" customWidth="1"/>
    <col min="10" max="10" width="1.00390625" style="0" customWidth="1"/>
    <col min="11" max="11" width="2.75390625" style="0" customWidth="1"/>
    <col min="12" max="12" width="1.00390625" style="0" customWidth="1"/>
    <col min="13" max="13" width="2.75390625" style="0" customWidth="1"/>
    <col min="14" max="14" width="0" style="0" hidden="1" customWidth="1"/>
    <col min="15" max="15" width="3.125" style="0" customWidth="1"/>
    <col min="16" max="16" width="0.875" style="0" customWidth="1"/>
    <col min="17" max="17" width="2.875" style="0" customWidth="1"/>
    <col min="18" max="18" width="1.12109375" style="0" customWidth="1"/>
    <col min="19" max="19" width="2.75390625" style="0" customWidth="1"/>
    <col min="20" max="20" width="1.00390625" style="0" customWidth="1"/>
    <col min="21" max="21" width="2.75390625" style="0" customWidth="1"/>
    <col min="22" max="22" width="3.875" style="0" customWidth="1"/>
    <col min="23" max="24" width="0" style="0" hidden="1" customWidth="1"/>
    <col min="25" max="25" width="3.125" style="0" customWidth="1"/>
    <col min="26" max="26" width="1.00390625" style="0" customWidth="1"/>
    <col min="27" max="27" width="3.375" style="0" customWidth="1"/>
    <col min="28" max="28" width="1.00390625" style="0" customWidth="1"/>
    <col min="29" max="29" width="3.75390625" style="0" customWidth="1"/>
    <col min="30" max="30" width="0" style="0" hidden="1" customWidth="1"/>
    <col min="31" max="31" width="3.125" style="0" customWidth="1"/>
    <col min="32" max="32" width="1.37890625" style="0" customWidth="1"/>
    <col min="33" max="33" width="3.875" style="0" customWidth="1"/>
    <col min="34" max="34" width="1.37890625" style="0" customWidth="1"/>
    <col min="35" max="35" width="3.625" style="0" customWidth="1"/>
    <col min="36" max="36" width="5.50390625" style="0" customWidth="1"/>
    <col min="37" max="37" width="3.50390625" style="0" customWidth="1"/>
  </cols>
  <sheetData>
    <row r="4" ht="14.25">
      <c r="C4" s="1" t="s">
        <v>41</v>
      </c>
    </row>
    <row r="6" ht="13.5">
      <c r="D6" s="2"/>
    </row>
    <row r="7" spans="4:36" ht="13.5">
      <c r="D7" s="3"/>
      <c r="E7" s="3"/>
      <c r="F7" s="4"/>
      <c r="G7" s="5"/>
      <c r="H7" s="6"/>
      <c r="I7" s="6" t="s">
        <v>0</v>
      </c>
      <c r="J7" s="6"/>
      <c r="K7" s="6"/>
      <c r="L7" s="6"/>
      <c r="M7" s="7"/>
      <c r="N7" s="6"/>
      <c r="O7" s="5"/>
      <c r="P7" s="8" t="s">
        <v>1</v>
      </c>
      <c r="Q7" s="9"/>
      <c r="R7" s="6"/>
      <c r="S7" s="6"/>
      <c r="T7" s="6"/>
      <c r="U7" s="7"/>
      <c r="V7" s="7"/>
      <c r="W7" s="6"/>
      <c r="X7" s="6"/>
      <c r="Y7" s="8" t="s">
        <v>2</v>
      </c>
      <c r="Z7" s="6"/>
      <c r="AA7" s="6"/>
      <c r="AB7" s="6"/>
      <c r="AC7" s="7"/>
      <c r="AD7" s="6" t="s">
        <v>3</v>
      </c>
      <c r="AE7" s="8" t="s">
        <v>4</v>
      </c>
      <c r="AF7" s="6"/>
      <c r="AG7" s="6"/>
      <c r="AH7" s="6"/>
      <c r="AI7" s="7"/>
      <c r="AJ7" s="7"/>
    </row>
    <row r="8" spans="2:36" ht="13.5">
      <c r="B8" s="10" t="s">
        <v>5</v>
      </c>
      <c r="C8" s="11" t="s">
        <v>6</v>
      </c>
      <c r="D8" s="11" t="s">
        <v>7</v>
      </c>
      <c r="E8" s="12" t="s">
        <v>8</v>
      </c>
      <c r="F8" s="12" t="s">
        <v>9</v>
      </c>
      <c r="G8" s="13" t="s">
        <v>10</v>
      </c>
      <c r="H8" s="14"/>
      <c r="I8" s="14" t="s">
        <v>11</v>
      </c>
      <c r="J8" s="14"/>
      <c r="K8" s="14" t="s">
        <v>12</v>
      </c>
      <c r="L8" s="14"/>
      <c r="M8" s="15" t="s">
        <v>13</v>
      </c>
      <c r="N8" s="16" t="s">
        <v>14</v>
      </c>
      <c r="O8" s="13" t="s">
        <v>10</v>
      </c>
      <c r="P8" s="14"/>
      <c r="Q8" s="14" t="s">
        <v>11</v>
      </c>
      <c r="R8" s="14"/>
      <c r="S8" s="14" t="s">
        <v>12</v>
      </c>
      <c r="T8" s="14"/>
      <c r="U8" s="15" t="s">
        <v>13</v>
      </c>
      <c r="V8" s="15" t="s">
        <v>15</v>
      </c>
      <c r="W8" s="14" t="s">
        <v>16</v>
      </c>
      <c r="X8" s="14" t="s">
        <v>17</v>
      </c>
      <c r="Y8" s="14" t="s">
        <v>11</v>
      </c>
      <c r="Z8" s="14"/>
      <c r="AA8" s="14" t="s">
        <v>12</v>
      </c>
      <c r="AB8" s="14"/>
      <c r="AC8" s="15" t="s">
        <v>13</v>
      </c>
      <c r="AD8" s="14"/>
      <c r="AE8" s="14" t="s">
        <v>11</v>
      </c>
      <c r="AF8" s="14"/>
      <c r="AG8" s="14" t="s">
        <v>12</v>
      </c>
      <c r="AH8" s="14"/>
      <c r="AI8" s="15" t="s">
        <v>13</v>
      </c>
      <c r="AJ8" s="15" t="s">
        <v>18</v>
      </c>
    </row>
    <row r="9" spans="2:36" ht="15" customHeight="1">
      <c r="B9" s="17">
        <v>1</v>
      </c>
      <c r="C9" s="88">
        <v>6627</v>
      </c>
      <c r="D9" s="83" t="s">
        <v>33</v>
      </c>
      <c r="E9" s="84" t="s">
        <v>34</v>
      </c>
      <c r="F9" s="34">
        <v>0.717</v>
      </c>
      <c r="G9" s="35">
        <v>6</v>
      </c>
      <c r="H9" s="36" t="s">
        <v>19</v>
      </c>
      <c r="I9" s="37">
        <v>8</v>
      </c>
      <c r="J9" s="36" t="s">
        <v>19</v>
      </c>
      <c r="K9" s="37">
        <v>30</v>
      </c>
      <c r="L9" s="36" t="s">
        <v>19</v>
      </c>
      <c r="M9" s="38">
        <v>0</v>
      </c>
      <c r="N9" s="39">
        <f>IF(G9="","",TIME(I9,K9,M9))</f>
        <v>0.3541666666666667</v>
      </c>
      <c r="O9" s="40">
        <v>6</v>
      </c>
      <c r="P9" s="36" t="s">
        <v>20</v>
      </c>
      <c r="Q9" s="43">
        <v>12</v>
      </c>
      <c r="R9" s="36" t="s">
        <v>20</v>
      </c>
      <c r="S9" s="43">
        <v>34</v>
      </c>
      <c r="T9" s="36" t="s">
        <v>20</v>
      </c>
      <c r="U9" s="38">
        <v>15</v>
      </c>
      <c r="V9" s="44"/>
      <c r="W9" s="45">
        <f>IF(O9="","",TIME(Q9,S9,U9))</f>
        <v>0.5237847222222222</v>
      </c>
      <c r="X9" s="45">
        <f>IF(O9="","",IF(O9=G9,W9-N9,1-N9+W9))</f>
        <v>0.16961805555555548</v>
      </c>
      <c r="Y9" s="46">
        <f>IF(O9="","",HOUR(X9))</f>
        <v>4</v>
      </c>
      <c r="Z9" s="47" t="str">
        <f aca="true" t="shared" si="0" ref="Z9:Z26">IF($D9="","",":")</f>
        <v>:</v>
      </c>
      <c r="AA9" s="48">
        <f>IF(O9="","",MINUTE(X9))</f>
        <v>4</v>
      </c>
      <c r="AB9" s="47" t="str">
        <f aca="true" t="shared" si="1" ref="AB9:AB26">IF($D9="","",":")</f>
        <v>:</v>
      </c>
      <c r="AC9" s="49">
        <f>IF(O9="","",SECOND(X9))</f>
        <v>15</v>
      </c>
      <c r="AD9" s="50">
        <f>IF(D9="",100,IF(AJ9&lt;&gt;"",50,IF(G9="","",IF(V9="",F9*X9,F9*(1+V9)*X9))))</f>
        <v>0.12161614583333327</v>
      </c>
      <c r="AE9" s="46">
        <f>IF(O9="","",HOUR(AD9))</f>
        <v>2</v>
      </c>
      <c r="AF9" s="47" t="str">
        <f aca="true" t="shared" si="2" ref="AF9:AF26">IF($D9="","",":")</f>
        <v>:</v>
      </c>
      <c r="AG9" s="48">
        <f>IF(O9="","",MINUTE(AD9))</f>
        <v>55</v>
      </c>
      <c r="AH9" s="47" t="str">
        <f aca="true" t="shared" si="3" ref="AH9:AH26">IF($D9="","",":")</f>
        <v>:</v>
      </c>
      <c r="AI9" s="49">
        <f>IF(O9="","",SECOND(AD9))</f>
        <v>8</v>
      </c>
      <c r="AJ9" s="21"/>
    </row>
    <row r="10" spans="2:36" ht="15" customHeight="1">
      <c r="B10" s="32">
        <v>2</v>
      </c>
      <c r="C10" s="89">
        <v>3635</v>
      </c>
      <c r="D10" s="61" t="s">
        <v>35</v>
      </c>
      <c r="E10" s="61" t="s">
        <v>36</v>
      </c>
      <c r="F10" s="34">
        <v>0.783</v>
      </c>
      <c r="G10" s="35">
        <v>6</v>
      </c>
      <c r="H10" s="36" t="s">
        <v>19</v>
      </c>
      <c r="I10" s="37">
        <v>8</v>
      </c>
      <c r="J10" s="36" t="s">
        <v>19</v>
      </c>
      <c r="K10" s="37">
        <v>30</v>
      </c>
      <c r="L10" s="36" t="s">
        <v>19</v>
      </c>
      <c r="M10" s="38">
        <v>0</v>
      </c>
      <c r="N10" s="39">
        <f>IF(G10="","",TIME(I10,K10,M10))</f>
        <v>0.3541666666666667</v>
      </c>
      <c r="O10" s="40">
        <v>6</v>
      </c>
      <c r="P10" s="36" t="s">
        <v>20</v>
      </c>
      <c r="Q10" s="43">
        <v>12</v>
      </c>
      <c r="R10" s="36" t="s">
        <v>20</v>
      </c>
      <c r="S10" s="43">
        <v>31</v>
      </c>
      <c r="T10" s="36" t="s">
        <v>20</v>
      </c>
      <c r="U10" s="38">
        <v>37</v>
      </c>
      <c r="V10" s="44"/>
      <c r="W10" s="45">
        <f>IF(O10="","",TIME(Q10,S10,U10))</f>
        <v>0.5219560185185185</v>
      </c>
      <c r="X10" s="45">
        <f>IF(O10="","",IF(O10=G10,W10-N10,1-N10+W10))</f>
        <v>0.1677893518518518</v>
      </c>
      <c r="Y10" s="46">
        <f>IF(O10="","",HOUR(X10))</f>
        <v>4</v>
      </c>
      <c r="Z10" s="47" t="str">
        <f t="shared" si="0"/>
        <v>:</v>
      </c>
      <c r="AA10" s="48">
        <f>IF(O10="","",MINUTE(X10))</f>
        <v>1</v>
      </c>
      <c r="AB10" s="47" t="str">
        <f t="shared" si="1"/>
        <v>:</v>
      </c>
      <c r="AC10" s="49">
        <f>IF(O10="","",SECOND(X10))</f>
        <v>37</v>
      </c>
      <c r="AD10" s="50">
        <f>IF(D10="",100,IF(AJ10&lt;&gt;"",50,IF(G10="","",IF(V10="",F10*X10,F10*(1+V10)*X10))))</f>
        <v>0.13137906249999995</v>
      </c>
      <c r="AE10" s="46">
        <f>IF(O10="","",HOUR(AD10))</f>
        <v>3</v>
      </c>
      <c r="AF10" s="47" t="str">
        <f t="shared" si="2"/>
        <v>:</v>
      </c>
      <c r="AG10" s="48">
        <f>IF(O10="","",MINUTE(AD10))</f>
        <v>9</v>
      </c>
      <c r="AH10" s="47" t="str">
        <f t="shared" si="3"/>
        <v>:</v>
      </c>
      <c r="AI10" s="49">
        <f>IF(O10="","",SECOND(AD10))</f>
        <v>11</v>
      </c>
      <c r="AJ10" s="38"/>
    </row>
    <row r="11" spans="2:36" ht="15" customHeight="1">
      <c r="B11" s="51">
        <v>3</v>
      </c>
      <c r="C11" s="88">
        <v>4881</v>
      </c>
      <c r="D11" s="85" t="s">
        <v>31</v>
      </c>
      <c r="E11" s="84" t="s">
        <v>32</v>
      </c>
      <c r="F11" s="34">
        <v>0.8587</v>
      </c>
      <c r="G11" s="35">
        <v>6</v>
      </c>
      <c r="H11" s="36" t="s">
        <v>19</v>
      </c>
      <c r="I11" s="37">
        <v>8</v>
      </c>
      <c r="J11" s="36" t="s">
        <v>19</v>
      </c>
      <c r="K11" s="37">
        <v>30</v>
      </c>
      <c r="L11" s="36" t="s">
        <v>19</v>
      </c>
      <c r="M11" s="38"/>
      <c r="N11" s="59">
        <f>IF(G11="","",TIME(I11,K11,M11))</f>
        <v>0.3541666666666667</v>
      </c>
      <c r="O11" s="40">
        <v>6</v>
      </c>
      <c r="P11" s="36" t="s">
        <v>20</v>
      </c>
      <c r="Q11" s="43">
        <v>12</v>
      </c>
      <c r="R11" s="36" t="s">
        <v>20</v>
      </c>
      <c r="S11" s="43">
        <v>24</v>
      </c>
      <c r="T11" s="36" t="s">
        <v>20</v>
      </c>
      <c r="U11" s="38">
        <v>55</v>
      </c>
      <c r="V11" s="44"/>
      <c r="W11" s="45">
        <f>IF(O11="","",TIME(Q11,S11,U11))</f>
        <v>0.5173032407407407</v>
      </c>
      <c r="X11" s="45">
        <f>IF(O11="","",IF(O11=G11,W11-N11,1-N11+W11))</f>
        <v>0.16313657407407406</v>
      </c>
      <c r="Y11" s="46">
        <f>IF(O11="","",HOUR(X11))</f>
        <v>3</v>
      </c>
      <c r="Z11" s="47" t="str">
        <f t="shared" si="0"/>
        <v>:</v>
      </c>
      <c r="AA11" s="48">
        <f>IF(O11="","",MINUTE(X11))</f>
        <v>54</v>
      </c>
      <c r="AB11" s="47" t="str">
        <f t="shared" si="1"/>
        <v>:</v>
      </c>
      <c r="AC11" s="49">
        <f>IF(O11="","",SECOND(X11))</f>
        <v>55</v>
      </c>
      <c r="AD11" s="50">
        <f>IF(D11="",100,IF(AJ11&lt;&gt;"",50,IF(G11="","",IF(V11="",F11*X11,F11*(1+V11)*X11))))</f>
        <v>0.1400853761574074</v>
      </c>
      <c r="AE11" s="46">
        <f>IF(O11="","",HOUR(AD11))</f>
        <v>3</v>
      </c>
      <c r="AF11" s="47" t="str">
        <f t="shared" si="2"/>
        <v>:</v>
      </c>
      <c r="AG11" s="48">
        <f>IF(O11="","",MINUTE(AD11))</f>
        <v>21</v>
      </c>
      <c r="AH11" s="47" t="str">
        <f t="shared" si="3"/>
        <v>:</v>
      </c>
      <c r="AI11" s="49">
        <f>IF(O11="","",SECOND(AD11))</f>
        <v>43</v>
      </c>
      <c r="AJ11" s="38"/>
    </row>
    <row r="12" spans="2:36" ht="15" customHeight="1">
      <c r="B12" s="32">
        <v>4</v>
      </c>
      <c r="C12" s="88">
        <v>1917</v>
      </c>
      <c r="D12" s="33" t="s">
        <v>24</v>
      </c>
      <c r="E12" s="53" t="s">
        <v>21</v>
      </c>
      <c r="F12" s="34">
        <v>0.9348</v>
      </c>
      <c r="G12" s="35">
        <v>6</v>
      </c>
      <c r="H12" s="36" t="s">
        <v>19</v>
      </c>
      <c r="I12" s="37">
        <v>8</v>
      </c>
      <c r="J12" s="36" t="s">
        <v>19</v>
      </c>
      <c r="K12" s="37">
        <v>30</v>
      </c>
      <c r="L12" s="36" t="s">
        <v>19</v>
      </c>
      <c r="M12" s="38">
        <v>0</v>
      </c>
      <c r="N12" s="54">
        <f>IF(G12="","",TIME(I12,K12,M12))</f>
        <v>0.3541666666666667</v>
      </c>
      <c r="O12" s="55">
        <v>6</v>
      </c>
      <c r="P12" s="36" t="s">
        <v>20</v>
      </c>
      <c r="Q12" s="43">
        <v>12</v>
      </c>
      <c r="R12" s="36" t="s">
        <v>20</v>
      </c>
      <c r="S12" s="43">
        <v>8</v>
      </c>
      <c r="T12" s="36" t="s">
        <v>20</v>
      </c>
      <c r="U12" s="38">
        <v>10</v>
      </c>
      <c r="V12" s="44"/>
      <c r="W12" s="45">
        <f>IF(O12="","",TIME(Q12,S12,U12))</f>
        <v>0.5056712962962963</v>
      </c>
      <c r="X12" s="45">
        <f>IF(O12="","",IF(O12=G12,W12-N12,1-N12+W12))</f>
        <v>0.15150462962962957</v>
      </c>
      <c r="Y12" s="46">
        <f>IF(O12="","",HOUR(X12))</f>
        <v>3</v>
      </c>
      <c r="Z12" s="47" t="str">
        <f t="shared" si="0"/>
        <v>:</v>
      </c>
      <c r="AA12" s="48">
        <f>IF(O12="","",MINUTE(X12))</f>
        <v>38</v>
      </c>
      <c r="AB12" s="47" t="str">
        <f t="shared" si="1"/>
        <v>:</v>
      </c>
      <c r="AC12" s="49">
        <f>IF(O12="","",SECOND(X12))</f>
        <v>10</v>
      </c>
      <c r="AD12" s="50">
        <f>IF(D12="",100,IF(AJ12&lt;&gt;"",50,IF(G12="","",IF(V12="",F12*X12,F12*(1+V12)*X12))))</f>
        <v>0.1416265277777777</v>
      </c>
      <c r="AE12" s="46">
        <f>IF(O12="","",HOUR(AD12))</f>
        <v>3</v>
      </c>
      <c r="AF12" s="47" t="str">
        <f t="shared" si="2"/>
        <v>:</v>
      </c>
      <c r="AG12" s="48">
        <f>IF(O12="","",MINUTE(AD12))</f>
        <v>23</v>
      </c>
      <c r="AH12" s="47" t="str">
        <f t="shared" si="3"/>
        <v>:</v>
      </c>
      <c r="AI12" s="49">
        <f>IF(O12="","",SECOND(AD12))</f>
        <v>57</v>
      </c>
      <c r="AJ12" s="38"/>
    </row>
    <row r="13" spans="2:36" ht="15" customHeight="1">
      <c r="B13" s="32">
        <v>5</v>
      </c>
      <c r="C13" s="88"/>
      <c r="D13" s="85" t="s">
        <v>39</v>
      </c>
      <c r="E13" s="84" t="s">
        <v>40</v>
      </c>
      <c r="F13" s="34">
        <v>0.7974</v>
      </c>
      <c r="G13" s="35">
        <v>6</v>
      </c>
      <c r="H13" s="36" t="s">
        <v>19</v>
      </c>
      <c r="I13" s="37">
        <v>8</v>
      </c>
      <c r="J13" s="36" t="s">
        <v>19</v>
      </c>
      <c r="K13" s="37">
        <v>30</v>
      </c>
      <c r="L13" s="36" t="s">
        <v>19</v>
      </c>
      <c r="M13" s="38">
        <v>0</v>
      </c>
      <c r="N13" s="39">
        <f>IF(G13="","",TIME(I13,K13,M13))</f>
        <v>0.3541666666666667</v>
      </c>
      <c r="O13" s="40">
        <v>6</v>
      </c>
      <c r="P13" s="36" t="s">
        <v>20</v>
      </c>
      <c r="Q13" s="43">
        <v>12</v>
      </c>
      <c r="R13" s="36" t="s">
        <v>20</v>
      </c>
      <c r="S13" s="43">
        <v>57</v>
      </c>
      <c r="T13" s="36" t="s">
        <v>20</v>
      </c>
      <c r="U13" s="38">
        <v>17</v>
      </c>
      <c r="V13" s="44"/>
      <c r="W13" s="45">
        <f>IF(O13="","",TIME(Q13,S13,U13))</f>
        <v>0.5397800925925925</v>
      </c>
      <c r="X13" s="45">
        <f>IF(O13="","",IF(O13=G13,W13-N13,1-N13+W13))</f>
        <v>0.18561342592592583</v>
      </c>
      <c r="Y13" s="46">
        <f>IF(O13="","",HOUR(X13))</f>
        <v>4</v>
      </c>
      <c r="Z13" s="47" t="str">
        <f t="shared" si="0"/>
        <v>:</v>
      </c>
      <c r="AA13" s="48">
        <f>IF(O13="","",MINUTE(X13))</f>
        <v>27</v>
      </c>
      <c r="AB13" s="47" t="str">
        <f t="shared" si="1"/>
        <v>:</v>
      </c>
      <c r="AC13" s="49">
        <f>IF(O13="","",SECOND(X13))</f>
        <v>17</v>
      </c>
      <c r="AD13" s="50">
        <f>IF(D13="",100,IF(AJ13&lt;&gt;"",50,IF(G13="","",IF(V13="",F13*X13,F13*(1+V13)*X13))))</f>
        <v>0.14800814583333327</v>
      </c>
      <c r="AE13" s="46">
        <f>IF(O13="","",HOUR(AD13))</f>
        <v>3</v>
      </c>
      <c r="AF13" s="47" t="str">
        <f t="shared" si="2"/>
        <v>:</v>
      </c>
      <c r="AG13" s="48">
        <f>IF(O13="","",MINUTE(AD13))</f>
        <v>33</v>
      </c>
      <c r="AH13" s="47" t="str">
        <f t="shared" si="3"/>
        <v>:</v>
      </c>
      <c r="AI13" s="49">
        <f>IF(O13="","",SECOND(AD13))</f>
        <v>8</v>
      </c>
      <c r="AJ13" s="38"/>
    </row>
    <row r="14" spans="2:36" ht="15" customHeight="1">
      <c r="B14" s="32">
        <v>6</v>
      </c>
      <c r="C14" s="88">
        <v>5910</v>
      </c>
      <c r="D14" s="83" t="s">
        <v>29</v>
      </c>
      <c r="E14" s="86" t="s">
        <v>30</v>
      </c>
      <c r="F14" s="58">
        <v>1.0687</v>
      </c>
      <c r="G14" s="18">
        <v>6</v>
      </c>
      <c r="H14" s="36" t="s">
        <v>19</v>
      </c>
      <c r="I14" s="20">
        <v>8</v>
      </c>
      <c r="J14" s="19" t="s">
        <v>19</v>
      </c>
      <c r="K14" s="20">
        <v>30</v>
      </c>
      <c r="L14" s="19" t="s">
        <v>19</v>
      </c>
      <c r="M14" s="21">
        <v>0</v>
      </c>
      <c r="N14" s="22">
        <f>IF(G14="","",TIME(I14,K14,M14))</f>
        <v>0.3541666666666667</v>
      </c>
      <c r="O14" s="23">
        <v>6</v>
      </c>
      <c r="P14" s="19" t="s">
        <v>19</v>
      </c>
      <c r="Q14" s="24">
        <v>11</v>
      </c>
      <c r="R14" s="19" t="s">
        <v>19</v>
      </c>
      <c r="S14" s="24">
        <v>49</v>
      </c>
      <c r="T14" s="19" t="s">
        <v>19</v>
      </c>
      <c r="U14" s="21">
        <v>48</v>
      </c>
      <c r="V14" s="25"/>
      <c r="W14" s="26">
        <f>IF(O14="","",TIME(Q14,S14,U14))</f>
        <v>0.49291666666666667</v>
      </c>
      <c r="X14" s="26">
        <f>IF(O14="","",IF(O14=G14,W14-N14,1-N14+W14))</f>
        <v>0.13874999999999998</v>
      </c>
      <c r="Y14" s="27">
        <f>IF(O14="","",HOUR(X14))</f>
        <v>3</v>
      </c>
      <c r="Z14" s="28" t="str">
        <f t="shared" si="0"/>
        <v>:</v>
      </c>
      <c r="AA14" s="29">
        <f>IF(O14="","",MINUTE(X14))</f>
        <v>19</v>
      </c>
      <c r="AB14" s="28" t="str">
        <f t="shared" si="1"/>
        <v>:</v>
      </c>
      <c r="AC14" s="30">
        <f>IF(O14="","",SECOND(X14))</f>
        <v>48</v>
      </c>
      <c r="AD14" s="31">
        <f>IF(D14="",100,IF(AJ14&lt;&gt;"",50,IF(G14="","",IF(V14="",F14*X14,F14*(1+V14)*X14))))</f>
        <v>0.148282125</v>
      </c>
      <c r="AE14" s="27">
        <f>IF(O14="","",HOUR(AD14))</f>
        <v>3</v>
      </c>
      <c r="AF14" s="28" t="str">
        <f t="shared" si="2"/>
        <v>:</v>
      </c>
      <c r="AG14" s="29">
        <f>IF(O14="","",MINUTE(AD14))</f>
        <v>33</v>
      </c>
      <c r="AH14" s="28" t="str">
        <f t="shared" si="3"/>
        <v>:</v>
      </c>
      <c r="AI14" s="30">
        <f>IF(O14="","",SECOND(AD14))</f>
        <v>32</v>
      </c>
      <c r="AJ14" s="38"/>
    </row>
    <row r="15" spans="2:36" ht="15" customHeight="1">
      <c r="B15" s="32">
        <v>7</v>
      </c>
      <c r="C15" s="88">
        <v>2059</v>
      </c>
      <c r="D15" s="52" t="s">
        <v>22</v>
      </c>
      <c r="E15" s="57" t="s">
        <v>23</v>
      </c>
      <c r="F15" s="58">
        <v>0.9182</v>
      </c>
      <c r="G15" s="35">
        <v>6</v>
      </c>
      <c r="H15" s="36" t="s">
        <v>19</v>
      </c>
      <c r="I15" s="37">
        <v>8</v>
      </c>
      <c r="J15" s="36" t="s">
        <v>19</v>
      </c>
      <c r="K15" s="37">
        <v>30</v>
      </c>
      <c r="L15" s="36" t="s">
        <v>19</v>
      </c>
      <c r="M15" s="38">
        <v>0</v>
      </c>
      <c r="N15" s="54">
        <f>IF(G15="","",TIME(I15,K15,M15))</f>
        <v>0.3541666666666667</v>
      </c>
      <c r="O15" s="55">
        <v>6</v>
      </c>
      <c r="P15" s="41" t="s">
        <v>20</v>
      </c>
      <c r="Q15" s="42">
        <v>12</v>
      </c>
      <c r="R15" s="36" t="s">
        <v>20</v>
      </c>
      <c r="S15" s="43">
        <v>24</v>
      </c>
      <c r="T15" s="36" t="s">
        <v>20</v>
      </c>
      <c r="U15" s="38">
        <v>48</v>
      </c>
      <c r="V15" s="44"/>
      <c r="W15" s="45">
        <f>IF(O15="","",TIME(Q15,S15,U15))</f>
        <v>0.5172222222222222</v>
      </c>
      <c r="X15" s="45">
        <f>IF(O15="","",IF(O15=G15,W15-N15,1-N15+W15))</f>
        <v>0.16305555555555556</v>
      </c>
      <c r="Y15" s="46">
        <f>IF(O15="","",HOUR(X15))</f>
        <v>3</v>
      </c>
      <c r="Z15" s="47" t="str">
        <f t="shared" si="0"/>
        <v>:</v>
      </c>
      <c r="AA15" s="48">
        <f>IF(O15="","",MINUTE(X15))</f>
        <v>54</v>
      </c>
      <c r="AB15" s="47" t="str">
        <f t="shared" si="1"/>
        <v>:</v>
      </c>
      <c r="AC15" s="49">
        <f>IF(O15="","",SECOND(X15))</f>
        <v>48</v>
      </c>
      <c r="AD15" s="50">
        <f>IF(D15="",100,IF(AJ15&lt;&gt;"",50,IF(G15="","",IF(V15="",F15*X15,F15*(1+V15)*X15))))</f>
        <v>0.14971761111111112</v>
      </c>
      <c r="AE15" s="46">
        <f>IF(O15="","",HOUR(AD15))</f>
        <v>3</v>
      </c>
      <c r="AF15" s="47" t="str">
        <f t="shared" si="2"/>
        <v>:</v>
      </c>
      <c r="AG15" s="48">
        <f>IF(O15="","",MINUTE(AD15))</f>
        <v>35</v>
      </c>
      <c r="AH15" s="47" t="str">
        <f t="shared" si="3"/>
        <v>:</v>
      </c>
      <c r="AI15" s="49">
        <f>IF(O15="","",SECOND(AD15))</f>
        <v>36</v>
      </c>
      <c r="AJ15" s="38"/>
    </row>
    <row r="16" spans="2:36" ht="15" customHeight="1">
      <c r="B16" s="32">
        <v>8</v>
      </c>
      <c r="C16" s="88">
        <v>6599</v>
      </c>
      <c r="D16" s="85" t="s">
        <v>27</v>
      </c>
      <c r="E16" s="84" t="s">
        <v>28</v>
      </c>
      <c r="F16" s="34">
        <v>0.9904</v>
      </c>
      <c r="G16" s="35">
        <v>6</v>
      </c>
      <c r="H16" s="36" t="s">
        <v>44</v>
      </c>
      <c r="I16" s="37">
        <v>8</v>
      </c>
      <c r="J16" s="36" t="s">
        <v>19</v>
      </c>
      <c r="K16" s="37">
        <v>30</v>
      </c>
      <c r="L16" s="36" t="s">
        <v>19</v>
      </c>
      <c r="M16" s="38">
        <v>0</v>
      </c>
      <c r="N16" s="54">
        <f>IF(G16="","",TIME(I16,K16,M16))</f>
        <v>0.3541666666666667</v>
      </c>
      <c r="O16" s="55">
        <v>6</v>
      </c>
      <c r="P16" s="36" t="s">
        <v>20</v>
      </c>
      <c r="Q16" s="43">
        <v>12</v>
      </c>
      <c r="R16" s="36" t="s">
        <v>20</v>
      </c>
      <c r="S16" s="43">
        <v>7</v>
      </c>
      <c r="T16" s="36" t="s">
        <v>20</v>
      </c>
      <c r="U16" s="38">
        <v>52</v>
      </c>
      <c r="V16" s="56"/>
      <c r="W16" s="45">
        <f>IF(O16="","",TIME(Q16,S16,U16))</f>
        <v>0.5054629629629629</v>
      </c>
      <c r="X16" s="45">
        <f>IF(O16="","",IF(O16=G16,W16-N16,1-N16+W16))</f>
        <v>0.1512962962962962</v>
      </c>
      <c r="Y16" s="46">
        <f>IF(O16="","",HOUR(X16))</f>
        <v>3</v>
      </c>
      <c r="Z16" s="47" t="str">
        <f t="shared" si="0"/>
        <v>:</v>
      </c>
      <c r="AA16" s="48">
        <f>IF(O16="","",MINUTE(X16))</f>
        <v>37</v>
      </c>
      <c r="AB16" s="47" t="str">
        <f t="shared" si="1"/>
        <v>:</v>
      </c>
      <c r="AC16" s="49">
        <f>IF(O16="","",SECOND(X16))</f>
        <v>52</v>
      </c>
      <c r="AD16" s="50">
        <f>IF(D16="",100,IF(AJ16&lt;&gt;"",50,IF(G16="","",IF(V16="",F16*X16,F16*(1+V16)*X16))))</f>
        <v>0.14984385185185176</v>
      </c>
      <c r="AE16" s="46">
        <f>IF(O16="","",HOUR(AD16))</f>
        <v>3</v>
      </c>
      <c r="AF16" s="47" t="str">
        <f t="shared" si="2"/>
        <v>:</v>
      </c>
      <c r="AG16" s="48">
        <f>IF(O16="","",MINUTE(AD16))</f>
        <v>35</v>
      </c>
      <c r="AH16" s="47" t="str">
        <f t="shared" si="3"/>
        <v>:</v>
      </c>
      <c r="AI16" s="49">
        <f>IF(O16="","",SECOND(AD16))</f>
        <v>47</v>
      </c>
      <c r="AJ16" s="38"/>
    </row>
    <row r="17" spans="2:36" ht="15" customHeight="1">
      <c r="B17" s="32">
        <v>9</v>
      </c>
      <c r="C17" s="88">
        <v>6434</v>
      </c>
      <c r="D17" s="83" t="s">
        <v>25</v>
      </c>
      <c r="E17" s="84" t="s">
        <v>26</v>
      </c>
      <c r="F17" s="34">
        <v>1.0168</v>
      </c>
      <c r="G17" s="35">
        <v>6</v>
      </c>
      <c r="H17" s="36" t="s">
        <v>19</v>
      </c>
      <c r="I17" s="37">
        <v>8</v>
      </c>
      <c r="J17" s="36" t="s">
        <v>19</v>
      </c>
      <c r="K17" s="37">
        <v>30</v>
      </c>
      <c r="L17" s="36" t="s">
        <v>19</v>
      </c>
      <c r="M17" s="38">
        <v>0</v>
      </c>
      <c r="N17" s="39">
        <f>IF(G17="","",TIME(I17,K17,M17))</f>
        <v>0.3541666666666667</v>
      </c>
      <c r="O17" s="40">
        <v>6</v>
      </c>
      <c r="P17" s="36" t="s">
        <v>20</v>
      </c>
      <c r="Q17" s="43">
        <v>12</v>
      </c>
      <c r="R17" s="36" t="s">
        <v>20</v>
      </c>
      <c r="S17" s="43">
        <v>3</v>
      </c>
      <c r="T17" s="36" t="s">
        <v>20</v>
      </c>
      <c r="U17" s="38">
        <v>35</v>
      </c>
      <c r="V17" s="44"/>
      <c r="W17" s="45">
        <f>IF(O17="","",TIME(Q17,S17,U17))</f>
        <v>0.5024884259259259</v>
      </c>
      <c r="X17" s="45">
        <f>IF(O17="","",IF(O17=G17,W17-N17,1-N17+W17))</f>
        <v>0.14832175925925922</v>
      </c>
      <c r="Y17" s="46">
        <f>IF(O17="","",HOUR(X17))</f>
        <v>3</v>
      </c>
      <c r="Z17" s="47" t="str">
        <f t="shared" si="0"/>
        <v>:</v>
      </c>
      <c r="AA17" s="48">
        <f>IF(O17="","",MINUTE(X17))</f>
        <v>33</v>
      </c>
      <c r="AB17" s="47" t="str">
        <f t="shared" si="1"/>
        <v>:</v>
      </c>
      <c r="AC17" s="49">
        <f>IF(O17="","",SECOND(X17))</f>
        <v>35</v>
      </c>
      <c r="AD17" s="50">
        <f>IF(D17="",100,IF(AJ17&lt;&gt;"",50,IF(G17="","",IF(V17="",F17*X17,F17*(1+V17)*X17))))</f>
        <v>0.15081356481481475</v>
      </c>
      <c r="AE17" s="46">
        <f>IF(O17="","",HOUR(AD17))</f>
        <v>3</v>
      </c>
      <c r="AF17" s="47" t="str">
        <f t="shared" si="2"/>
        <v>:</v>
      </c>
      <c r="AG17" s="48">
        <f>IF(O17="","",MINUTE(AD17))</f>
        <v>37</v>
      </c>
      <c r="AH17" s="47" t="str">
        <f t="shared" si="3"/>
        <v>:</v>
      </c>
      <c r="AI17" s="49">
        <f>IF(O17="","",SECOND(AD17))</f>
        <v>10</v>
      </c>
      <c r="AJ17" s="38"/>
    </row>
    <row r="18" spans="2:36" ht="15" customHeight="1">
      <c r="B18" s="32">
        <v>10</v>
      </c>
      <c r="C18" s="88"/>
      <c r="D18" s="85" t="s">
        <v>37</v>
      </c>
      <c r="E18" s="84" t="s">
        <v>38</v>
      </c>
      <c r="F18" s="34">
        <v>0.8832</v>
      </c>
      <c r="G18" s="35">
        <v>6</v>
      </c>
      <c r="H18" s="36" t="s">
        <v>19</v>
      </c>
      <c r="I18" s="37">
        <v>8</v>
      </c>
      <c r="J18" s="36" t="s">
        <v>19</v>
      </c>
      <c r="K18" s="37">
        <v>30</v>
      </c>
      <c r="L18" s="36" t="s">
        <v>19</v>
      </c>
      <c r="M18" s="38">
        <v>0</v>
      </c>
      <c r="N18" s="39">
        <f aca="true" t="shared" si="4" ref="N12:N23">IF(G18="","",TIME(I18,K18,M18))</f>
        <v>0.3541666666666667</v>
      </c>
      <c r="O18" s="40"/>
      <c r="P18" s="36" t="s">
        <v>20</v>
      </c>
      <c r="Q18" s="43"/>
      <c r="R18" s="36" t="s">
        <v>20</v>
      </c>
      <c r="S18" s="43"/>
      <c r="T18" s="36" t="s">
        <v>20</v>
      </c>
      <c r="U18" s="38"/>
      <c r="V18" s="44"/>
      <c r="W18" s="45">
        <f aca="true" t="shared" si="5" ref="W12:W26">IF(O18="","",TIME(Q18,S18,U18))</f>
      </c>
      <c r="X18" s="45">
        <f aca="true" t="shared" si="6" ref="X12:X26">IF(O18="","",IF(O18=G18,W18-N18,1-N18+W18))</f>
      </c>
      <c r="Y18" s="46">
        <f aca="true" t="shared" si="7" ref="Y12:Y26">IF(O18="","",HOUR(X18))</f>
      </c>
      <c r="Z18" s="47" t="str">
        <f t="shared" si="0"/>
        <v>:</v>
      </c>
      <c r="AA18" s="48">
        <f aca="true" t="shared" si="8" ref="AA12:AA26">IF(O18="","",MINUTE(X18))</f>
      </c>
      <c r="AB18" s="47" t="str">
        <f t="shared" si="1"/>
        <v>:</v>
      </c>
      <c r="AC18" s="49">
        <f aca="true" t="shared" si="9" ref="AC12:AC26">IF(O18="","",SECOND(X18))</f>
      </c>
      <c r="AD18" s="50">
        <f aca="true" t="shared" si="10" ref="AD12:AD26">IF(D18="",100,IF(AJ18&lt;&gt;"",50,IF(G18="","",IF(V18="",F18*X18,F18*(1+V18)*X18))))</f>
        <v>50</v>
      </c>
      <c r="AE18" s="46">
        <f aca="true" t="shared" si="11" ref="AE12:AE26">IF(O18="","",HOUR(AD18))</f>
      </c>
      <c r="AF18" s="47" t="str">
        <f t="shared" si="2"/>
        <v>:</v>
      </c>
      <c r="AG18" s="48">
        <f aca="true" t="shared" si="12" ref="AG12:AG26">IF(O18="","",MINUTE(AD18))</f>
      </c>
      <c r="AH18" s="47" t="str">
        <f t="shared" si="3"/>
        <v>:</v>
      </c>
      <c r="AI18" s="49">
        <f aca="true" t="shared" si="13" ref="AI12:AI26">IF(O18="","",SECOND(AD18))</f>
      </c>
      <c r="AJ18" s="38" t="s">
        <v>46</v>
      </c>
    </row>
    <row r="19" spans="2:36" ht="15" customHeight="1">
      <c r="B19" s="32">
        <v>11</v>
      </c>
      <c r="C19" s="88">
        <v>5030</v>
      </c>
      <c r="D19" s="85" t="s">
        <v>42</v>
      </c>
      <c r="E19" s="84" t="s">
        <v>43</v>
      </c>
      <c r="F19" s="34">
        <v>1.0134</v>
      </c>
      <c r="G19" s="35">
        <v>6</v>
      </c>
      <c r="H19" s="36" t="s">
        <v>19</v>
      </c>
      <c r="I19" s="37">
        <v>8</v>
      </c>
      <c r="J19" s="36" t="s">
        <v>19</v>
      </c>
      <c r="K19" s="37">
        <v>30</v>
      </c>
      <c r="L19" s="36" t="s">
        <v>19</v>
      </c>
      <c r="M19" s="38">
        <v>0</v>
      </c>
      <c r="N19" s="39">
        <f>IF(G19="","",TIME(I19,K19,M19))</f>
        <v>0.3541666666666667</v>
      </c>
      <c r="O19" s="40"/>
      <c r="P19" s="36" t="s">
        <v>20</v>
      </c>
      <c r="Q19" s="43"/>
      <c r="R19" s="36" t="s">
        <v>20</v>
      </c>
      <c r="S19" s="43"/>
      <c r="T19" s="36" t="s">
        <v>20</v>
      </c>
      <c r="U19" s="38"/>
      <c r="V19" s="44"/>
      <c r="W19" s="45">
        <f>IF(O19="","",TIME(Q19,S19,U19))</f>
      </c>
      <c r="X19" s="45">
        <f>IF(O19="","",IF(O19=G19,W19-N19,1-N19+W19))</f>
      </c>
      <c r="Y19" s="46">
        <f>IF(O19="","",HOUR(X19))</f>
      </c>
      <c r="Z19" s="47" t="str">
        <f t="shared" si="0"/>
        <v>:</v>
      </c>
      <c r="AA19" s="48">
        <f>IF(O19="","",MINUTE(X19))</f>
      </c>
      <c r="AB19" s="47" t="str">
        <f t="shared" si="1"/>
        <v>:</v>
      </c>
      <c r="AC19" s="49">
        <f>IF(O19="","",SECOND(X19))</f>
      </c>
      <c r="AD19" s="50">
        <f>IF(D19="",100,IF(AJ19&lt;&gt;"",50,IF(G19="","",IF(V19="",F19*X19,F19*(1+V19)*X19))))</f>
        <v>50</v>
      </c>
      <c r="AE19" s="46">
        <f>IF(O19="","",HOUR(AD19))</f>
      </c>
      <c r="AF19" s="47" t="str">
        <f t="shared" si="2"/>
        <v>:</v>
      </c>
      <c r="AG19" s="48">
        <f>IF(O19="","",MINUTE(AD19))</f>
      </c>
      <c r="AH19" s="47" t="str">
        <f t="shared" si="3"/>
        <v>:</v>
      </c>
      <c r="AI19" s="49">
        <f>IF(O19="","",SECOND(AD19))</f>
      </c>
      <c r="AJ19" s="38" t="s">
        <v>45</v>
      </c>
    </row>
    <row r="20" spans="2:36" ht="15" customHeight="1">
      <c r="B20" s="32">
        <v>12</v>
      </c>
      <c r="C20" s="88"/>
      <c r="D20" s="85"/>
      <c r="E20" s="84"/>
      <c r="F20" s="34"/>
      <c r="G20" s="35"/>
      <c r="H20" s="36" t="s">
        <v>19</v>
      </c>
      <c r="I20" s="37"/>
      <c r="J20" s="36" t="s">
        <v>19</v>
      </c>
      <c r="K20" s="37"/>
      <c r="L20" s="36" t="s">
        <v>19</v>
      </c>
      <c r="M20" s="38">
        <v>0</v>
      </c>
      <c r="N20" s="39">
        <f>IF(G20="","",TIME(I20,K20,M20))</f>
      </c>
      <c r="O20" s="40"/>
      <c r="P20" s="36" t="s">
        <v>20</v>
      </c>
      <c r="Q20" s="43"/>
      <c r="R20" s="36" t="s">
        <v>20</v>
      </c>
      <c r="S20" s="43"/>
      <c r="T20" s="36" t="s">
        <v>20</v>
      </c>
      <c r="U20" s="38"/>
      <c r="V20" s="44"/>
      <c r="W20" s="45">
        <f>IF(O20="","",TIME(Q20,S20,U20))</f>
      </c>
      <c r="X20" s="45">
        <f>IF(O20="","",IF(O20=G20,W20-N20,1-N20+W20))</f>
      </c>
      <c r="Y20" s="46">
        <f>IF(O20="","",HOUR(X20))</f>
      </c>
      <c r="Z20" s="47">
        <f t="shared" si="0"/>
      </c>
      <c r="AA20" s="48">
        <f>IF(O20="","",MINUTE(X20))</f>
      </c>
      <c r="AB20" s="47">
        <f t="shared" si="1"/>
      </c>
      <c r="AC20" s="49">
        <f>IF(O20="","",SECOND(X20))</f>
      </c>
      <c r="AD20" s="50">
        <f>IF(D20="",100,IF(AJ20&lt;&gt;"",50,IF(G20="","",IF(V20="",F20*X20,F20*(1+V20)*X20))))</f>
        <v>100</v>
      </c>
      <c r="AE20" s="46">
        <f>IF(O20="","",HOUR(AD20))</f>
      </c>
      <c r="AF20" s="47">
        <f t="shared" si="2"/>
      </c>
      <c r="AG20" s="48">
        <f>IF(O20="","",MINUTE(AD20))</f>
      </c>
      <c r="AH20" s="47">
        <f t="shared" si="3"/>
      </c>
      <c r="AI20" s="49">
        <f>IF(O20="","",SECOND(AD20))</f>
      </c>
      <c r="AJ20" s="38"/>
    </row>
    <row r="21" spans="2:36" ht="15" customHeight="1">
      <c r="B21" s="32">
        <v>13</v>
      </c>
      <c r="C21" s="88"/>
      <c r="D21" s="83"/>
      <c r="E21" s="84"/>
      <c r="F21" s="34"/>
      <c r="G21" s="35"/>
      <c r="H21" s="36" t="s">
        <v>19</v>
      </c>
      <c r="I21" s="37"/>
      <c r="J21" s="36" t="s">
        <v>19</v>
      </c>
      <c r="K21" s="37"/>
      <c r="L21" s="36" t="s">
        <v>19</v>
      </c>
      <c r="M21" s="38">
        <v>0</v>
      </c>
      <c r="N21" s="39">
        <f>IF(G21="","",TIME(I21,K21,M21))</f>
      </c>
      <c r="O21" s="40"/>
      <c r="P21" s="36" t="s">
        <v>20</v>
      </c>
      <c r="Q21" s="43"/>
      <c r="R21" s="36" t="s">
        <v>20</v>
      </c>
      <c r="S21" s="43"/>
      <c r="T21" s="36" t="s">
        <v>20</v>
      </c>
      <c r="U21" s="38"/>
      <c r="V21" s="44"/>
      <c r="W21" s="45">
        <f>IF(O21="","",TIME(Q21,S21,U21))</f>
      </c>
      <c r="X21" s="45">
        <f>IF(O21="","",IF(O21=G21,W21-N21,1-N21+W21))</f>
      </c>
      <c r="Y21" s="46">
        <f>IF(O21="","",HOUR(X21))</f>
      </c>
      <c r="Z21" s="47">
        <f t="shared" si="0"/>
      </c>
      <c r="AA21" s="48">
        <f>IF(O21="","",MINUTE(X21))</f>
      </c>
      <c r="AB21" s="47">
        <f t="shared" si="1"/>
      </c>
      <c r="AC21" s="49">
        <f>IF(O21="","",SECOND(X21))</f>
      </c>
      <c r="AD21" s="50">
        <f>IF(D21="",100,IF(AJ21&lt;&gt;"",50,IF(G21="","",IF(V21="",F21*X21,F21*(1+V21)*X21))))</f>
        <v>100</v>
      </c>
      <c r="AE21" s="46">
        <f>IF(O21="","",HOUR(AD21))</f>
      </c>
      <c r="AF21" s="47">
        <f t="shared" si="2"/>
      </c>
      <c r="AG21" s="48">
        <f>IF(O21="","",MINUTE(AD21))</f>
      </c>
      <c r="AH21" s="47">
        <f t="shared" si="3"/>
      </c>
      <c r="AI21" s="49">
        <f>IF(O21="","",SECOND(AD21))</f>
      </c>
      <c r="AJ21" s="38"/>
    </row>
    <row r="22" spans="2:36" ht="15" customHeight="1">
      <c r="B22" s="32">
        <v>14</v>
      </c>
      <c r="C22" s="88"/>
      <c r="D22" s="85"/>
      <c r="E22" s="84"/>
      <c r="F22" s="34"/>
      <c r="G22" s="35"/>
      <c r="H22" s="36" t="s">
        <v>44</v>
      </c>
      <c r="I22" s="37"/>
      <c r="J22" s="36" t="s">
        <v>19</v>
      </c>
      <c r="K22" s="37"/>
      <c r="L22" s="36" t="s">
        <v>19</v>
      </c>
      <c r="M22" s="38">
        <v>0</v>
      </c>
      <c r="N22" s="54">
        <f>IF(G22="","",TIME(I22,K22,M22))</f>
      </c>
      <c r="O22" s="55"/>
      <c r="P22" s="36" t="s">
        <v>20</v>
      </c>
      <c r="Q22" s="43"/>
      <c r="R22" s="36" t="s">
        <v>20</v>
      </c>
      <c r="S22" s="43"/>
      <c r="T22" s="36" t="s">
        <v>20</v>
      </c>
      <c r="U22" s="38"/>
      <c r="V22" s="56"/>
      <c r="W22" s="45">
        <f>IF(O22="","",TIME(Q22,S22,U22))</f>
      </c>
      <c r="X22" s="45">
        <f>IF(O22="","",IF(O22=G22,W22-N22,1-N22+W22))</f>
      </c>
      <c r="Y22" s="46">
        <f>IF(O22="","",HOUR(X22))</f>
      </c>
      <c r="Z22" s="47">
        <f t="shared" si="0"/>
      </c>
      <c r="AA22" s="48">
        <f>IF(O22="","",MINUTE(X22))</f>
      </c>
      <c r="AB22" s="47">
        <f t="shared" si="1"/>
      </c>
      <c r="AC22" s="49">
        <f>IF(O22="","",SECOND(X22))</f>
      </c>
      <c r="AD22" s="50">
        <f>IF(D22="",100,IF(AJ22&lt;&gt;"",50,IF(G22="","",IF(V22="",F22*X22,F22*(1+V22)*X22))))</f>
        <v>100</v>
      </c>
      <c r="AE22" s="46">
        <f>IF(O22="","",HOUR(AD22))</f>
      </c>
      <c r="AF22" s="47">
        <f t="shared" si="2"/>
      </c>
      <c r="AG22" s="48">
        <f>IF(O22="","",MINUTE(AD22))</f>
      </c>
      <c r="AH22" s="47">
        <f t="shared" si="3"/>
      </c>
      <c r="AI22" s="49">
        <f>IF(O22="","",SECOND(AD22))</f>
      </c>
      <c r="AJ22" s="38"/>
    </row>
    <row r="23" spans="2:36" ht="15" customHeight="1">
      <c r="B23" s="32">
        <v>15</v>
      </c>
      <c r="C23" s="89"/>
      <c r="D23" s="61"/>
      <c r="E23" s="61"/>
      <c r="F23" s="34"/>
      <c r="G23" s="35"/>
      <c r="H23" s="36" t="s">
        <v>19</v>
      </c>
      <c r="I23" s="37"/>
      <c r="J23" s="36" t="s">
        <v>19</v>
      </c>
      <c r="K23" s="37"/>
      <c r="L23" s="36" t="s">
        <v>19</v>
      </c>
      <c r="M23" s="38">
        <v>0</v>
      </c>
      <c r="N23" s="39">
        <f>IF(G23="","",TIME(I23,K23,M23))</f>
      </c>
      <c r="O23" s="40"/>
      <c r="P23" s="36" t="s">
        <v>20</v>
      </c>
      <c r="Q23" s="43"/>
      <c r="R23" s="36" t="s">
        <v>20</v>
      </c>
      <c r="S23" s="43"/>
      <c r="T23" s="36" t="s">
        <v>20</v>
      </c>
      <c r="U23" s="38"/>
      <c r="V23" s="44"/>
      <c r="W23" s="45">
        <f>IF(O23="","",TIME(Q23,S23,U23))</f>
      </c>
      <c r="X23" s="45">
        <f>IF(O23="","",IF(O23=G23,W23-N23,1-N23+W23))</f>
      </c>
      <c r="Y23" s="46">
        <f>IF(O23="","",HOUR(X23))</f>
      </c>
      <c r="Z23" s="47">
        <f t="shared" si="0"/>
      </c>
      <c r="AA23" s="48">
        <f>IF(O23="","",MINUTE(X23))</f>
      </c>
      <c r="AB23" s="47">
        <f t="shared" si="1"/>
      </c>
      <c r="AC23" s="49">
        <f>IF(O23="","",SECOND(X23))</f>
      </c>
      <c r="AD23" s="50">
        <f>IF(D23="",100,IF(AJ23&lt;&gt;"",50,IF(G23="","",IF(V23="",F23*X23,F23*(1+V23)*X23))))</f>
        <v>100</v>
      </c>
      <c r="AE23" s="46">
        <f>IF(O23="","",HOUR(AD23))</f>
      </c>
      <c r="AF23" s="47">
        <f t="shared" si="2"/>
      </c>
      <c r="AG23" s="48">
        <f>IF(O23="","",MINUTE(AD23))</f>
      </c>
      <c r="AH23" s="47">
        <f t="shared" si="3"/>
      </c>
      <c r="AI23" s="49">
        <f>IF(O23="","",SECOND(AD23))</f>
      </c>
      <c r="AJ23" s="38"/>
    </row>
    <row r="24" spans="2:36" ht="15" customHeight="1">
      <c r="B24" s="32"/>
      <c r="C24" s="32"/>
      <c r="D24" s="61"/>
      <c r="E24" s="62"/>
      <c r="F24" s="63"/>
      <c r="G24" s="35"/>
      <c r="H24" s="41"/>
      <c r="I24" s="37"/>
      <c r="J24" s="36"/>
      <c r="K24" s="37"/>
      <c r="L24" s="36"/>
      <c r="M24" s="60"/>
      <c r="N24" s="39"/>
      <c r="O24" s="40"/>
      <c r="P24" s="36"/>
      <c r="Q24" s="43"/>
      <c r="R24" s="36"/>
      <c r="S24" s="43"/>
      <c r="T24" s="36"/>
      <c r="U24" s="38"/>
      <c r="V24" s="44"/>
      <c r="W24" s="45">
        <f t="shared" si="5"/>
      </c>
      <c r="X24" s="45">
        <f t="shared" si="6"/>
      </c>
      <c r="Y24" s="46">
        <f t="shared" si="7"/>
      </c>
      <c r="Z24" s="47">
        <f t="shared" si="0"/>
      </c>
      <c r="AA24" s="48">
        <f t="shared" si="8"/>
      </c>
      <c r="AB24" s="47">
        <f t="shared" si="1"/>
      </c>
      <c r="AC24" s="49">
        <f t="shared" si="9"/>
      </c>
      <c r="AD24" s="50">
        <f t="shared" si="10"/>
        <v>100</v>
      </c>
      <c r="AE24" s="46">
        <f t="shared" si="11"/>
      </c>
      <c r="AF24" s="47">
        <f t="shared" si="2"/>
      </c>
      <c r="AG24" s="48">
        <f t="shared" si="12"/>
      </c>
      <c r="AH24" s="47">
        <f t="shared" si="3"/>
      </c>
      <c r="AI24" s="49">
        <f t="shared" si="13"/>
      </c>
      <c r="AJ24" s="38"/>
    </row>
    <row r="25" spans="2:36" ht="15" customHeight="1">
      <c r="B25" s="32"/>
      <c r="C25" s="88"/>
      <c r="D25" s="52"/>
      <c r="E25" s="57"/>
      <c r="F25" s="58"/>
      <c r="G25" s="18"/>
      <c r="H25" s="36"/>
      <c r="I25" s="20"/>
      <c r="J25" s="19"/>
      <c r="K25" s="20"/>
      <c r="L25" s="19"/>
      <c r="M25" s="21"/>
      <c r="N25" s="22">
        <f>IF(G25="","",TIME(I25,K25,M25))</f>
      </c>
      <c r="O25" s="23"/>
      <c r="P25" s="19"/>
      <c r="Q25" s="24"/>
      <c r="R25" s="19"/>
      <c r="S25" s="24"/>
      <c r="T25" s="19"/>
      <c r="U25" s="21"/>
      <c r="V25" s="25"/>
      <c r="W25" s="26">
        <f>IF(O25="","",TIME(Q25,S25,U25))</f>
      </c>
      <c r="X25" s="26">
        <f>IF(O25="","",IF(O25=G25,W25-N25,1-N25+W25))</f>
      </c>
      <c r="Y25" s="27"/>
      <c r="Z25" s="28"/>
      <c r="AA25" s="29"/>
      <c r="AB25" s="28"/>
      <c r="AC25" s="30"/>
      <c r="AD25" s="31">
        <f>IF(D25="",100,IF(AJ25&lt;&gt;"",50,IF(G25="","",IF(V25="",F25*X25,F25*(1+V25)*X25))))</f>
        <v>100</v>
      </c>
      <c r="AE25" s="27">
        <f>IF(O25="","",HOUR(AD25))</f>
      </c>
      <c r="AF25" s="28"/>
      <c r="AG25" s="29">
        <f>IF(O25="","",MINUTE(AD25))</f>
      </c>
      <c r="AH25" s="28">
        <f t="shared" si="3"/>
      </c>
      <c r="AI25" s="30">
        <f>IF(O25="","",SECOND(AD25))</f>
      </c>
      <c r="AJ25" s="38"/>
    </row>
    <row r="26" spans="2:36" ht="15" customHeight="1">
      <c r="B26" s="64"/>
      <c r="C26" s="64"/>
      <c r="D26" s="65"/>
      <c r="E26" s="66"/>
      <c r="F26" s="63"/>
      <c r="G26" s="67"/>
      <c r="H26" s="65"/>
      <c r="I26" s="68"/>
      <c r="J26" s="69"/>
      <c r="K26" s="68"/>
      <c r="L26" s="65"/>
      <c r="M26" s="70"/>
      <c r="N26" s="71"/>
      <c r="O26" s="72"/>
      <c r="P26" s="69"/>
      <c r="Q26" s="73"/>
      <c r="R26" s="69"/>
      <c r="S26" s="73"/>
      <c r="T26" s="69"/>
      <c r="U26" s="74"/>
      <c r="V26" s="75"/>
      <c r="W26" s="76">
        <f t="shared" si="5"/>
      </c>
      <c r="X26" s="76">
        <f t="shared" si="6"/>
      </c>
      <c r="Y26" s="77">
        <f t="shared" si="7"/>
      </c>
      <c r="Z26" s="78">
        <f t="shared" si="0"/>
      </c>
      <c r="AA26" s="79">
        <f t="shared" si="8"/>
      </c>
      <c r="AB26" s="78">
        <f t="shared" si="1"/>
      </c>
      <c r="AC26" s="80">
        <f t="shared" si="9"/>
      </c>
      <c r="AD26" s="81">
        <f t="shared" si="10"/>
        <v>100</v>
      </c>
      <c r="AE26" s="77">
        <f t="shared" si="11"/>
      </c>
      <c r="AF26" s="78">
        <f t="shared" si="2"/>
      </c>
      <c r="AG26" s="79">
        <f t="shared" si="12"/>
      </c>
      <c r="AH26" s="78">
        <f t="shared" si="3"/>
      </c>
      <c r="AI26" s="80">
        <f t="shared" si="13"/>
      </c>
      <c r="AJ26" s="74"/>
    </row>
    <row r="27" ht="13.5">
      <c r="F27" s="82"/>
    </row>
  </sheetData>
  <sheetProtection/>
  <printOptions/>
  <pageMargins left="0.75" right="0.75" top="1" bottom="1" header="0.512" footer="0.51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owner</cp:lastModifiedBy>
  <cp:lastPrinted>2012-12-02T02:51:26Z</cp:lastPrinted>
  <dcterms:created xsi:type="dcterms:W3CDTF">2006-05-21T23:44:58Z</dcterms:created>
  <dcterms:modified xsi:type="dcterms:W3CDTF">2014-04-06T04:04:10Z</dcterms:modified>
  <cp:category/>
  <cp:version/>
  <cp:contentType/>
  <cp:contentStatus/>
</cp:coreProperties>
</file>