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4"/>
  </bookViews>
  <sheets>
    <sheet name="スクラッチ・ｴﾝﾄﾘｰ" sheetId="1" r:id="rId1"/>
    <sheet name="時間記入シート" sheetId="2" r:id="rId2"/>
    <sheet name="ORC-A" sheetId="3" r:id="rId3"/>
    <sheet name="ORC-B" sheetId="4" r:id="rId4"/>
    <sheet name="印刷用" sheetId="5" r:id="rId5"/>
  </sheets>
  <definedNames>
    <definedName name="_xlnm.Print_Area" localSheetId="2">'ORC-A'!$C$1:$AK$33</definedName>
    <definedName name="_xlnm.Print_Area" localSheetId="3">'ORC-B'!$C$1:$AK$22</definedName>
    <definedName name="_xlnm.Print_Area" localSheetId="0">'スクラッチ・ｴﾝﾄﾘｰ'!$A$1:$E$48</definedName>
    <definedName name="_xlnm.Print_Area" localSheetId="4">'印刷用'!$C$2:$AK$54</definedName>
  </definedNames>
  <calcPr fullCalcOnLoad="1"/>
</workbook>
</file>

<file path=xl/sharedStrings.xml><?xml version="1.0" encoding="utf-8"?>
<sst xmlns="http://schemas.openxmlformats.org/spreadsheetml/2006/main" count="1173" uniqueCount="112">
  <si>
    <t>スタート</t>
  </si>
  <si>
    <t>フィニｯシュ</t>
  </si>
  <si>
    <t xml:space="preserve"> 所要時間</t>
  </si>
  <si>
    <t>修正時間</t>
  </si>
  <si>
    <t xml:space="preserve"> 修正時間</t>
  </si>
  <si>
    <t>順位</t>
  </si>
  <si>
    <t>艇名</t>
  </si>
  <si>
    <t>艇種</t>
  </si>
  <si>
    <t>日</t>
  </si>
  <si>
    <t>時</t>
  </si>
  <si>
    <t>分</t>
  </si>
  <si>
    <t>秒</t>
  </si>
  <si>
    <t>スタートのシリアル値</t>
  </si>
  <si>
    <t>T.P</t>
  </si>
  <si>
    <t>フィニッシュのシリアル値</t>
  </si>
  <si>
    <t>Ｓ－Ｆ</t>
  </si>
  <si>
    <t>Add</t>
  </si>
  <si>
    <t>セールNo</t>
  </si>
  <si>
    <t>AEの列をソート</t>
  </si>
  <si>
    <t>第１レース</t>
  </si>
  <si>
    <t>ＢＷ</t>
  </si>
  <si>
    <t>ORC-A</t>
  </si>
  <si>
    <t>ORC-B</t>
  </si>
  <si>
    <t>スタート</t>
  </si>
  <si>
    <t>フィニッシュ</t>
  </si>
  <si>
    <t>セールNo</t>
  </si>
  <si>
    <t>第２レース</t>
  </si>
  <si>
    <t>第３レース</t>
  </si>
  <si>
    <t>第４レース</t>
  </si>
  <si>
    <t>係数</t>
  </si>
  <si>
    <t>ADD</t>
  </si>
  <si>
    <t>スタート</t>
  </si>
  <si>
    <t>フィニｯシュ</t>
  </si>
  <si>
    <t>T.P</t>
  </si>
  <si>
    <t>Ｓ－Ｆ</t>
  </si>
  <si>
    <t>Add</t>
  </si>
  <si>
    <t>オープン クラス</t>
  </si>
  <si>
    <t>レーサー　クラス</t>
  </si>
  <si>
    <t/>
  </si>
  <si>
    <t>オープン　クラス</t>
  </si>
  <si>
    <t>レーサー　クラス</t>
  </si>
  <si>
    <t>レーサー　クラス（ORCB）</t>
  </si>
  <si>
    <t>オープン クラス（ORCA）</t>
  </si>
  <si>
    <t>セールNo</t>
  </si>
  <si>
    <t>ブルームーン</t>
  </si>
  <si>
    <t>：</t>
  </si>
  <si>
    <t>卑弥呼</t>
  </si>
  <si>
    <t>ＴＲＵＥ　ＳＡＬＴＹ</t>
  </si>
  <si>
    <t>ＴＲＵＥ　ＳＡＬＴＹ</t>
  </si>
  <si>
    <t>ＷＩＮＧ</t>
  </si>
  <si>
    <t>ＷＩＮＧ</t>
  </si>
  <si>
    <t>ブルームーン</t>
  </si>
  <si>
    <t>sp of hiroshima Ⅱ</t>
  </si>
  <si>
    <t>sp of hiroshima Ⅱ</t>
  </si>
  <si>
    <t>ＪＡＭ</t>
  </si>
  <si>
    <t>ＪＡＭ</t>
  </si>
  <si>
    <t>Ｔ．ＤＲＡＣＯＮＩＳ</t>
  </si>
  <si>
    <t>Ｔ．ＤＲＡＣＯＮＩＳ</t>
  </si>
  <si>
    <t>Ｅppy Dippy</t>
  </si>
  <si>
    <t>Ｅppy Dippy</t>
  </si>
  <si>
    <t>Sea Princess</t>
  </si>
  <si>
    <t>Sea Princess</t>
  </si>
  <si>
    <t>Ｙ－マイレディー25</t>
  </si>
  <si>
    <t>Ｙ－マイレディー25</t>
  </si>
  <si>
    <t>ＦＡＲＲ10.2</t>
  </si>
  <si>
    <t>ＦＡＲＲ10.2</t>
  </si>
  <si>
    <t>Ｙｍａｈａ　ＪＯＧ21　　</t>
  </si>
  <si>
    <t>Ｙｍａｈａ　ＪＯＧ21　　</t>
  </si>
  <si>
    <t>ＤＥＨＩＬＥＲ３６　ＤＲ</t>
  </si>
  <si>
    <t>ＤＥＨＩＬＥＲ３６　ＤＲ</t>
  </si>
  <si>
    <t>ババリア３５マッチ</t>
  </si>
  <si>
    <t>ババリア３５マッチ</t>
  </si>
  <si>
    <t>Ｙ－30ＳⅡ</t>
  </si>
  <si>
    <t>Ｙ－30ＳⅡ</t>
  </si>
  <si>
    <t>Ｙ－31Ｓ</t>
  </si>
  <si>
    <t>Ｙ－31Ｓ</t>
  </si>
  <si>
    <t>ＦＡＲＲ37</t>
  </si>
  <si>
    <t>ＦＡＲＲ37</t>
  </si>
  <si>
    <t>ＷＩＮＤ　ＷＡＲＤ　Ⅴ</t>
  </si>
  <si>
    <t>ＷＩＮＤ　ＷＡＲＤ　Ⅴ</t>
  </si>
  <si>
    <t>ＡＭＡＬＦＩ</t>
  </si>
  <si>
    <t>ＡＭＡＬＦＩ</t>
  </si>
  <si>
    <t>Ｌｅ　Ｇｒａｎｄ　Ｂｌｅｕ</t>
  </si>
  <si>
    <t>Ｌｅ　Ｇｒａｎｄ　Ｂｌｅｕ</t>
  </si>
  <si>
    <t>ＣＯＲＡＬ　ＲＥＥＦ</t>
  </si>
  <si>
    <t>ＣＯＲＡＬ　ＲＥＥＦ</t>
  </si>
  <si>
    <t>ＫＩＮＥ　ＫＩＮＥ　11</t>
  </si>
  <si>
    <t>ＫＩＮＥ　ＫＩＮＥ　11</t>
  </si>
  <si>
    <t>Ｃａｓｓａｎｄｏｒｅ</t>
  </si>
  <si>
    <t>Ｃａｓｓａｎｄｏｒｅ</t>
  </si>
  <si>
    <t>ＦＲＩＮＤＳ</t>
  </si>
  <si>
    <t>ＦＲＩＮＤＳ</t>
  </si>
  <si>
    <t>オーパス</t>
  </si>
  <si>
    <t>オーパス</t>
  </si>
  <si>
    <t>ＥＩＲＳＴ　35</t>
  </si>
  <si>
    <t>ＥＩＲＳＴ　35</t>
  </si>
  <si>
    <t>Ｍｅｌｇｅｓ　24</t>
  </si>
  <si>
    <t>Ｍｅｌｇｅｓ　24</t>
  </si>
  <si>
    <t>Ｘ37ＳＰＯＲＴ2.32</t>
  </si>
  <si>
    <t>Ｘ37ＳＰＯＲＴ2.32</t>
  </si>
  <si>
    <t>ＩＭＸ－38</t>
  </si>
  <si>
    <t>ＩＭＸ－38</t>
  </si>
  <si>
    <t>ＩＭＸ－40</t>
  </si>
  <si>
    <t>ＩＭＸ－40</t>
  </si>
  <si>
    <t>ＹＡＭＡＨＡ　30Ｓ</t>
  </si>
  <si>
    <t>ＹＡＭＡＨＡ　30Ｓ</t>
  </si>
  <si>
    <t>Ｊ－29</t>
  </si>
  <si>
    <t>Ｊ－29</t>
  </si>
  <si>
    <t>2015/04/3</t>
  </si>
  <si>
    <t>RET</t>
  </si>
  <si>
    <t>RET</t>
  </si>
  <si>
    <t>2015 第６１回瀬戸内海横断ヨットレース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</si>
</sst>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0_);[Red]\(0.00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&lt;=999]000;[&lt;=99999]000\-00;000\-0000"/>
    <numFmt numFmtId="183" formatCode="0.0_ "/>
    <numFmt numFmtId="184" formatCode="0_ "/>
    <numFmt numFmtId="185" formatCode="0.000_ "/>
  </numFmts>
  <fonts count="46">
    <font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b/>
      <sz val="2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/>
      <protection/>
    </xf>
    <xf numFmtId="0" fontId="0" fillId="0" borderId="14" xfId="0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6" xfId="0" applyNumberFormat="1" applyBorder="1" applyAlignment="1">
      <alignment/>
    </xf>
    <xf numFmtId="0" fontId="0" fillId="0" borderId="17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8" xfId="0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/>
    </xf>
    <xf numFmtId="0" fontId="0" fillId="0" borderId="19" xfId="0" applyNumberFormat="1" applyBorder="1" applyAlignment="1">
      <alignment/>
    </xf>
    <xf numFmtId="0" fontId="0" fillId="0" borderId="2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21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/>
    </xf>
    <xf numFmtId="0" fontId="0" fillId="0" borderId="22" xfId="0" applyBorder="1" applyAlignment="1" applyProtection="1">
      <alignment/>
      <protection locked="0"/>
    </xf>
    <xf numFmtId="0" fontId="0" fillId="0" borderId="23" xfId="0" applyNumberFormat="1" applyBorder="1" applyAlignment="1">
      <alignment/>
    </xf>
    <xf numFmtId="0" fontId="0" fillId="0" borderId="24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34" borderId="26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27" xfId="0" applyFill="1" applyBorder="1" applyAlignment="1" quotePrefix="1">
      <alignment horizontal="left" vertical="center"/>
    </xf>
    <xf numFmtId="0" fontId="0" fillId="34" borderId="27" xfId="0" applyFill="1" applyBorder="1" applyAlignment="1">
      <alignment/>
    </xf>
    <xf numFmtId="0" fontId="0" fillId="34" borderId="12" xfId="0" applyFill="1" applyBorder="1" applyAlignment="1">
      <alignment horizontal="center" vertical="center"/>
    </xf>
    <xf numFmtId="0" fontId="0" fillId="0" borderId="0" xfId="0" applyBorder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184" fontId="0" fillId="0" borderId="0" xfId="0" applyNumberFormat="1" applyAlignment="1">
      <alignment/>
    </xf>
    <xf numFmtId="184" fontId="5" fillId="0" borderId="0" xfId="0" applyNumberFormat="1" applyFont="1" applyAlignment="1">
      <alignment/>
    </xf>
    <xf numFmtId="184" fontId="0" fillId="35" borderId="11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3" xfId="0" applyFill="1" applyBorder="1" applyAlignment="1" quotePrefix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9" fontId="0" fillId="0" borderId="19" xfId="0" applyNumberFormat="1" applyBorder="1" applyAlignment="1" applyProtection="1">
      <alignment/>
      <protection locked="0"/>
    </xf>
    <xf numFmtId="0" fontId="0" fillId="0" borderId="19" xfId="0" applyBorder="1" applyAlignment="1" applyProtection="1" quotePrefix="1">
      <alignment horizontal="left" vertical="center"/>
      <protection/>
    </xf>
    <xf numFmtId="0" fontId="0" fillId="0" borderId="0" xfId="0" applyAlignment="1">
      <alignment/>
    </xf>
    <xf numFmtId="0" fontId="3" fillId="0" borderId="0" xfId="0" applyFont="1" applyAlignment="1" quotePrefix="1">
      <alignment vertical="center"/>
    </xf>
    <xf numFmtId="184" fontId="0" fillId="0" borderId="16" xfId="0" applyNumberFormat="1" applyBorder="1" applyAlignment="1">
      <alignment vertical="center"/>
    </xf>
    <xf numFmtId="184" fontId="0" fillId="0" borderId="19" xfId="0" applyNumberFormat="1" applyBorder="1" applyAlignment="1">
      <alignment vertical="center"/>
    </xf>
    <xf numFmtId="0" fontId="0" fillId="0" borderId="28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Fill="1" applyAlignment="1">
      <alignment/>
    </xf>
    <xf numFmtId="184" fontId="0" fillId="0" borderId="23" xfId="0" applyNumberFormat="1" applyBorder="1" applyAlignment="1">
      <alignment vertical="center"/>
    </xf>
    <xf numFmtId="0" fontId="0" fillId="0" borderId="0" xfId="0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/>
      <protection locked="0"/>
    </xf>
    <xf numFmtId="0" fontId="0" fillId="0" borderId="35" xfId="0" applyFill="1" applyBorder="1" applyAlignment="1" applyProtection="1">
      <alignment/>
      <protection locked="0"/>
    </xf>
    <xf numFmtId="0" fontId="0" fillId="0" borderId="36" xfId="0" applyFill="1" applyBorder="1" applyAlignment="1" applyProtection="1">
      <alignment/>
      <protection locked="0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23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shrinkToFit="1"/>
    </xf>
    <xf numFmtId="176" fontId="9" fillId="0" borderId="0" xfId="0" applyNumberFormat="1" applyFont="1" applyBorder="1" applyAlignment="1">
      <alignment/>
    </xf>
    <xf numFmtId="176" fontId="9" fillId="0" borderId="0" xfId="0" applyNumberFormat="1" applyFont="1" applyFill="1" applyBorder="1" applyAlignment="1">
      <alignment/>
    </xf>
    <xf numFmtId="0" fontId="0" fillId="0" borderId="16" xfId="0" applyBorder="1" applyAlignment="1" applyProtection="1">
      <alignment/>
      <protection locked="0"/>
    </xf>
    <xf numFmtId="0" fontId="0" fillId="0" borderId="16" xfId="0" applyNumberFormat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9" fontId="0" fillId="0" borderId="16" xfId="0" applyNumberFormat="1" applyBorder="1" applyAlignment="1" applyProtection="1">
      <alignment/>
      <protection locked="0"/>
    </xf>
    <xf numFmtId="0" fontId="0" fillId="0" borderId="16" xfId="0" applyBorder="1" applyAlignment="1" applyProtection="1" quotePrefix="1">
      <alignment horizontal="left" vertical="center"/>
      <protection/>
    </xf>
    <xf numFmtId="0" fontId="0" fillId="0" borderId="19" xfId="0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7" xfId="0" applyBorder="1" applyAlignment="1">
      <alignment/>
    </xf>
    <xf numFmtId="184" fontId="0" fillId="0" borderId="45" xfId="0" applyNumberFormat="1" applyBorder="1" applyAlignment="1">
      <alignment vertical="center"/>
    </xf>
    <xf numFmtId="0" fontId="0" fillId="0" borderId="10" xfId="0" applyBorder="1" applyAlignment="1">
      <alignment horizontal="left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 applyProtection="1">
      <alignment/>
      <protection locked="0"/>
    </xf>
    <xf numFmtId="0" fontId="0" fillId="0" borderId="46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25" xfId="0" applyNumberFormat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9" fontId="0" fillId="0" borderId="25" xfId="0" applyNumberFormat="1" applyBorder="1" applyAlignment="1" applyProtection="1">
      <alignment/>
      <protection locked="0"/>
    </xf>
    <xf numFmtId="0" fontId="0" fillId="0" borderId="25" xfId="0" applyNumberFormat="1" applyBorder="1" applyAlignment="1">
      <alignment/>
    </xf>
    <xf numFmtId="0" fontId="0" fillId="0" borderId="46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25" xfId="0" applyBorder="1" applyAlignment="1" applyProtection="1" quotePrefix="1">
      <alignment horizontal="left" vertical="center"/>
      <protection/>
    </xf>
    <xf numFmtId="0" fontId="0" fillId="0" borderId="25" xfId="0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34" borderId="26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27" xfId="0" applyFill="1" applyBorder="1" applyAlignment="1" quotePrefix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3" xfId="0" applyBorder="1" applyAlignment="1">
      <alignment horizontal="center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1" xfId="0" applyBorder="1" applyAlignment="1" applyProtection="1">
      <alignment/>
      <protection locked="0"/>
    </xf>
    <xf numFmtId="0" fontId="0" fillId="0" borderId="23" xfId="0" applyNumberFormat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9" fontId="0" fillId="0" borderId="23" xfId="0" applyNumberFormat="1" applyBorder="1" applyAlignment="1" applyProtection="1">
      <alignment/>
      <protection locked="0"/>
    </xf>
    <xf numFmtId="0" fontId="0" fillId="0" borderId="23" xfId="0" applyBorder="1" applyAlignment="1" applyProtection="1" quotePrefix="1">
      <alignment horizontal="left" vertical="center"/>
      <protection/>
    </xf>
    <xf numFmtId="0" fontId="0" fillId="0" borderId="23" xfId="0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177" fontId="0" fillId="0" borderId="19" xfId="61" applyNumberFormat="1" applyFont="1" applyFill="1" applyBorder="1" applyAlignment="1">
      <alignment vertical="center"/>
      <protection/>
    </xf>
    <xf numFmtId="177" fontId="0" fillId="0" borderId="23" xfId="61" applyNumberFormat="1" applyFont="1" applyFill="1" applyBorder="1" applyAlignment="1">
      <alignment vertical="center"/>
      <protection/>
    </xf>
    <xf numFmtId="177" fontId="0" fillId="0" borderId="16" xfId="61" applyNumberFormat="1" applyFont="1" applyFill="1" applyBorder="1" applyAlignment="1">
      <alignment vertical="center"/>
      <protection/>
    </xf>
    <xf numFmtId="177" fontId="0" fillId="0" borderId="25" xfId="61" applyNumberFormat="1" applyFont="1" applyFill="1" applyBorder="1" applyAlignment="1">
      <alignment vertical="center"/>
      <protection/>
    </xf>
    <xf numFmtId="0" fontId="3" fillId="0" borderId="0" xfId="0" applyFont="1" applyAlignment="1">
      <alignment horizontal="center" vertical="center"/>
    </xf>
    <xf numFmtId="177" fontId="0" fillId="0" borderId="0" xfId="0" applyNumberFormat="1" applyAlignment="1">
      <alignment/>
    </xf>
    <xf numFmtId="177" fontId="0" fillId="0" borderId="10" xfId="0" applyNumberFormat="1" applyBorder="1" applyAlignment="1">
      <alignment vertical="center"/>
    </xf>
    <xf numFmtId="177" fontId="0" fillId="33" borderId="11" xfId="0" applyNumberFormat="1" applyFill="1" applyBorder="1" applyAlignment="1">
      <alignment vertical="center"/>
    </xf>
    <xf numFmtId="177" fontId="0" fillId="0" borderId="19" xfId="0" applyNumberFormat="1" applyBorder="1" applyAlignment="1">
      <alignment/>
    </xf>
    <xf numFmtId="177" fontId="0" fillId="0" borderId="23" xfId="0" applyNumberFormat="1" applyBorder="1" applyAlignment="1">
      <alignment/>
    </xf>
    <xf numFmtId="177" fontId="0" fillId="0" borderId="0" xfId="0" applyNumberFormat="1" applyAlignment="1" quotePrefix="1">
      <alignment/>
    </xf>
    <xf numFmtId="0" fontId="10" fillId="0" borderId="0" xfId="0" applyFont="1" applyAlignment="1">
      <alignment horizontal="left" vertical="center"/>
    </xf>
    <xf numFmtId="0" fontId="11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6" xfId="0" applyBorder="1" applyAlignment="1">
      <alignment horizontal="left" vertical="center"/>
    </xf>
    <xf numFmtId="176" fontId="0" fillId="0" borderId="16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9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left" vertical="center"/>
    </xf>
    <xf numFmtId="176" fontId="0" fillId="0" borderId="11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7" xfId="0" applyFill="1" applyBorder="1" applyAlignment="1">
      <alignment/>
    </xf>
    <xf numFmtId="0" fontId="0" fillId="0" borderId="47" xfId="0" applyBorder="1" applyAlignment="1">
      <alignment horizontal="left" vertical="center"/>
    </xf>
    <xf numFmtId="176" fontId="0" fillId="0" borderId="47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0" applyFont="1" applyBorder="1" applyAlignment="1">
      <alignment horizontal="right"/>
    </xf>
    <xf numFmtId="0" fontId="0" fillId="0" borderId="19" xfId="0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ｴﾝﾄﾘｰﾘｽﾄ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M56"/>
  <sheetViews>
    <sheetView zoomScalePageLayoutView="0" workbookViewId="0" topLeftCell="A27">
      <selection activeCell="B42" sqref="B42:E56"/>
    </sheetView>
  </sheetViews>
  <sheetFormatPr defaultColWidth="9.00390625" defaultRowHeight="13.5"/>
  <cols>
    <col min="3" max="3" width="16.00390625" style="0" customWidth="1"/>
    <col min="4" max="4" width="18.50390625" style="0" customWidth="1"/>
    <col min="5" max="5" width="11.625" style="0" bestFit="1" customWidth="1"/>
  </cols>
  <sheetData>
    <row r="2" ht="13.5">
      <c r="B2" t="s">
        <v>39</v>
      </c>
    </row>
    <row r="3" spans="1:5" ht="13.5">
      <c r="A3" s="34"/>
      <c r="B3" s="97" t="s">
        <v>17</v>
      </c>
      <c r="C3" s="98" t="s">
        <v>6</v>
      </c>
      <c r="D3" s="98" t="s">
        <v>7</v>
      </c>
      <c r="E3" s="99" t="s">
        <v>29</v>
      </c>
    </row>
    <row r="4" spans="1:13" ht="13.5">
      <c r="A4" s="34">
        <v>1</v>
      </c>
      <c r="B4" s="194">
        <v>3</v>
      </c>
      <c r="C4" s="130" t="s">
        <v>48</v>
      </c>
      <c r="D4" s="135" t="s">
        <v>63</v>
      </c>
      <c r="E4" s="169">
        <v>0.823</v>
      </c>
      <c r="J4" s="34"/>
      <c r="K4" s="34"/>
      <c r="L4" s="34"/>
      <c r="M4" s="67"/>
    </row>
    <row r="5" spans="1:13" ht="13.5">
      <c r="A5" s="34">
        <f>A4+1</f>
        <v>2</v>
      </c>
      <c r="B5" s="195">
        <v>5087</v>
      </c>
      <c r="C5" s="34" t="s">
        <v>50</v>
      </c>
      <c r="D5" s="136" t="s">
        <v>65</v>
      </c>
      <c r="E5" s="170">
        <v>0.96</v>
      </c>
      <c r="J5" s="34"/>
      <c r="K5" s="34"/>
      <c r="L5" s="34"/>
      <c r="M5" s="67"/>
    </row>
    <row r="6" spans="1:13" ht="13.5">
      <c r="A6" s="34">
        <f aca="true" t="shared" si="0" ref="A6:A22">A5+1</f>
        <v>3</v>
      </c>
      <c r="B6" s="196">
        <v>6627</v>
      </c>
      <c r="C6" s="130" t="s">
        <v>51</v>
      </c>
      <c r="D6" s="135" t="s">
        <v>67</v>
      </c>
      <c r="E6" s="170">
        <v>0.717</v>
      </c>
      <c r="J6" s="34"/>
      <c r="K6" s="34"/>
      <c r="L6" s="34"/>
      <c r="M6" s="67"/>
    </row>
    <row r="7" spans="1:13" ht="13.5">
      <c r="A7" s="34">
        <f t="shared" si="0"/>
        <v>4</v>
      </c>
      <c r="B7" s="196">
        <v>4561</v>
      </c>
      <c r="C7" s="130" t="s">
        <v>53</v>
      </c>
      <c r="D7" s="135" t="s">
        <v>69</v>
      </c>
      <c r="E7" s="170">
        <v>0.955</v>
      </c>
      <c r="J7" s="34"/>
      <c r="K7" s="34"/>
      <c r="L7" s="34"/>
      <c r="M7" s="67"/>
    </row>
    <row r="8" spans="1:13" ht="13.5">
      <c r="A8" s="34">
        <f t="shared" si="0"/>
        <v>5</v>
      </c>
      <c r="B8" s="196">
        <v>6679</v>
      </c>
      <c r="C8" s="130" t="s">
        <v>57</v>
      </c>
      <c r="D8" s="135" t="s">
        <v>71</v>
      </c>
      <c r="E8" s="170">
        <v>0.969</v>
      </c>
      <c r="J8" s="34"/>
      <c r="K8" s="34"/>
      <c r="L8" s="34"/>
      <c r="M8" s="67"/>
    </row>
    <row r="9" spans="1:13" ht="13.5">
      <c r="A9" s="34">
        <f t="shared" si="0"/>
        <v>6</v>
      </c>
      <c r="B9" s="196">
        <v>1122</v>
      </c>
      <c r="C9" s="130" t="s">
        <v>59</v>
      </c>
      <c r="D9" s="137" t="s">
        <v>73</v>
      </c>
      <c r="E9" s="170">
        <v>0.906</v>
      </c>
      <c r="J9" s="34"/>
      <c r="K9" s="34"/>
      <c r="L9" s="34"/>
      <c r="M9" s="67"/>
    </row>
    <row r="10" spans="1:13" ht="13.5">
      <c r="A10" s="34">
        <f t="shared" si="0"/>
        <v>7</v>
      </c>
      <c r="B10" s="196">
        <v>1</v>
      </c>
      <c r="C10" s="130" t="s">
        <v>61</v>
      </c>
      <c r="D10" s="135" t="s">
        <v>75</v>
      </c>
      <c r="E10" s="170">
        <v>0.933</v>
      </c>
      <c r="J10" s="34"/>
      <c r="K10" s="34"/>
      <c r="L10" s="34"/>
      <c r="M10" s="67"/>
    </row>
    <row r="11" spans="1:13" ht="13.5">
      <c r="A11" s="34">
        <f t="shared" si="0"/>
        <v>8</v>
      </c>
      <c r="B11" s="196">
        <v>5376</v>
      </c>
      <c r="C11" s="130" t="s">
        <v>46</v>
      </c>
      <c r="D11" s="135" t="s">
        <v>77</v>
      </c>
      <c r="E11" s="170">
        <v>0.963</v>
      </c>
      <c r="J11" s="34"/>
      <c r="K11" s="34"/>
      <c r="L11" s="34"/>
      <c r="M11" s="67"/>
    </row>
    <row r="12" spans="1:13" ht="13.5">
      <c r="A12" s="34">
        <f t="shared" si="0"/>
        <v>9</v>
      </c>
      <c r="B12" s="196"/>
      <c r="C12" s="130"/>
      <c r="D12" s="137"/>
      <c r="E12" s="170"/>
      <c r="J12" s="34"/>
      <c r="K12" s="34"/>
      <c r="L12" s="34"/>
      <c r="M12" s="67"/>
    </row>
    <row r="13" spans="1:13" ht="13.5">
      <c r="A13" s="34">
        <f t="shared" si="0"/>
        <v>10</v>
      </c>
      <c r="B13" s="196"/>
      <c r="C13" s="130"/>
      <c r="D13" s="137"/>
      <c r="E13" s="170"/>
      <c r="J13" s="34"/>
      <c r="K13" s="34"/>
      <c r="L13" s="34"/>
      <c r="M13" s="67"/>
    </row>
    <row r="14" spans="1:13" ht="13.5">
      <c r="A14" s="34">
        <f t="shared" si="0"/>
        <v>11</v>
      </c>
      <c r="B14" s="196"/>
      <c r="C14" s="130"/>
      <c r="D14" s="137"/>
      <c r="E14" s="170"/>
      <c r="J14" s="34"/>
      <c r="K14" s="34"/>
      <c r="L14" s="34"/>
      <c r="M14" s="67"/>
    </row>
    <row r="15" spans="1:13" ht="13.5">
      <c r="A15" s="34">
        <f t="shared" si="0"/>
        <v>12</v>
      </c>
      <c r="B15" s="196"/>
      <c r="C15" s="130"/>
      <c r="D15" s="137"/>
      <c r="E15" s="170"/>
      <c r="J15" s="34"/>
      <c r="K15" s="34"/>
      <c r="L15" s="34"/>
      <c r="M15" s="67"/>
    </row>
    <row r="16" spans="1:13" ht="13.5">
      <c r="A16" s="34">
        <f t="shared" si="0"/>
        <v>13</v>
      </c>
      <c r="B16" s="196"/>
      <c r="C16" s="130"/>
      <c r="D16" s="137"/>
      <c r="E16" s="170"/>
      <c r="J16" s="34"/>
      <c r="K16" s="34"/>
      <c r="L16" s="34"/>
      <c r="M16" s="67"/>
    </row>
    <row r="17" spans="1:13" ht="13.5">
      <c r="A17" s="34">
        <f t="shared" si="0"/>
        <v>14</v>
      </c>
      <c r="B17" s="196"/>
      <c r="C17" s="130"/>
      <c r="D17" s="137"/>
      <c r="E17" s="170"/>
      <c r="J17" s="34"/>
      <c r="K17" s="34"/>
      <c r="L17" s="34"/>
      <c r="M17" s="67"/>
    </row>
    <row r="18" spans="1:13" ht="13.5">
      <c r="A18" s="34">
        <f t="shared" si="0"/>
        <v>15</v>
      </c>
      <c r="B18" s="196"/>
      <c r="C18" s="130"/>
      <c r="D18" s="137"/>
      <c r="E18" s="170"/>
      <c r="J18" s="34"/>
      <c r="K18" s="34"/>
      <c r="L18" s="34"/>
      <c r="M18" s="67"/>
    </row>
    <row r="19" spans="1:13" ht="13.5">
      <c r="A19" s="34">
        <f t="shared" si="0"/>
        <v>16</v>
      </c>
      <c r="B19" s="196"/>
      <c r="C19" s="130"/>
      <c r="D19" s="137"/>
      <c r="E19" s="170"/>
      <c r="J19" s="34"/>
      <c r="K19" s="34"/>
      <c r="L19" s="34"/>
      <c r="M19" s="67"/>
    </row>
    <row r="20" spans="1:13" ht="13.5">
      <c r="A20" s="34">
        <f t="shared" si="0"/>
        <v>17</v>
      </c>
      <c r="B20" s="196"/>
      <c r="C20" s="130"/>
      <c r="D20" s="137"/>
      <c r="E20" s="170"/>
      <c r="J20" s="34"/>
      <c r="K20" s="34"/>
      <c r="L20" s="34"/>
      <c r="M20" s="67"/>
    </row>
    <row r="21" spans="1:13" ht="13.5">
      <c r="A21" s="34">
        <f t="shared" si="0"/>
        <v>18</v>
      </c>
      <c r="B21" s="196"/>
      <c r="C21" s="130"/>
      <c r="D21" s="137"/>
      <c r="E21" s="170"/>
      <c r="J21" s="34"/>
      <c r="K21" s="34"/>
      <c r="L21" s="34"/>
      <c r="M21" s="67"/>
    </row>
    <row r="22" spans="1:13" ht="13.5">
      <c r="A22" s="34">
        <f t="shared" si="0"/>
        <v>19</v>
      </c>
      <c r="B22" s="196"/>
      <c r="C22" s="130"/>
      <c r="D22" s="137"/>
      <c r="E22" s="170"/>
      <c r="J22" s="34"/>
      <c r="K22" s="34"/>
      <c r="L22" s="34"/>
      <c r="M22" s="67"/>
    </row>
    <row r="23" spans="1:13" ht="13.5">
      <c r="A23" s="34">
        <v>20</v>
      </c>
      <c r="B23" s="196"/>
      <c r="C23" s="130"/>
      <c r="D23" s="137"/>
      <c r="E23" s="170"/>
      <c r="J23" s="34"/>
      <c r="K23" s="34"/>
      <c r="L23" s="34"/>
      <c r="M23" s="67"/>
    </row>
    <row r="24" spans="1:13" ht="13.5">
      <c r="A24" s="34">
        <v>21</v>
      </c>
      <c r="B24" s="196"/>
      <c r="C24" s="130"/>
      <c r="D24" s="137"/>
      <c r="E24" s="170"/>
      <c r="J24" s="34"/>
      <c r="K24" s="34"/>
      <c r="L24" s="34"/>
      <c r="M24" s="67"/>
    </row>
    <row r="25" spans="1:13" ht="13.5">
      <c r="A25" s="34">
        <v>22</v>
      </c>
      <c r="B25" s="196"/>
      <c r="C25" s="130"/>
      <c r="D25" s="137"/>
      <c r="E25" s="170"/>
      <c r="J25" s="34"/>
      <c r="K25" s="34"/>
      <c r="L25" s="34"/>
      <c r="M25" s="67"/>
    </row>
    <row r="26" spans="1:13" ht="13.5">
      <c r="A26" s="130">
        <v>23</v>
      </c>
      <c r="B26" s="196"/>
      <c r="C26" s="130"/>
      <c r="D26" s="137"/>
      <c r="E26" s="170"/>
      <c r="J26" s="34"/>
      <c r="K26" s="34"/>
      <c r="L26" s="34"/>
      <c r="M26" s="67"/>
    </row>
    <row r="27" spans="1:13" ht="13.5">
      <c r="A27" s="130">
        <v>24</v>
      </c>
      <c r="B27" s="196"/>
      <c r="C27" s="137"/>
      <c r="D27" s="137"/>
      <c r="E27" s="170"/>
      <c r="J27" s="34"/>
      <c r="K27" s="34"/>
      <c r="L27" s="34"/>
      <c r="M27" s="67"/>
    </row>
    <row r="28" spans="1:13" ht="13.5">
      <c r="A28" s="130">
        <v>25</v>
      </c>
      <c r="B28" s="196"/>
      <c r="C28" s="130"/>
      <c r="D28" s="137"/>
      <c r="E28" s="170"/>
      <c r="J28" s="34"/>
      <c r="K28" s="34"/>
      <c r="L28" s="34"/>
      <c r="M28" s="67"/>
    </row>
    <row r="29" spans="1:13" ht="13.5">
      <c r="A29" s="34"/>
      <c r="B29" s="197"/>
      <c r="C29" s="100"/>
      <c r="D29" s="101"/>
      <c r="E29" s="102"/>
      <c r="J29" s="34"/>
      <c r="K29" s="34"/>
      <c r="L29" s="34"/>
      <c r="M29" s="67"/>
    </row>
    <row r="30" spans="1:13" ht="13.5">
      <c r="A30" s="34"/>
      <c r="B30" s="100"/>
      <c r="C30" s="100"/>
      <c r="D30" s="101"/>
      <c r="E30" s="102"/>
      <c r="J30" s="34"/>
      <c r="K30" s="34"/>
      <c r="L30" s="34"/>
      <c r="M30" s="67"/>
    </row>
    <row r="31" spans="1:13" ht="13.5">
      <c r="A31" s="34"/>
      <c r="B31" s="100"/>
      <c r="C31" s="100"/>
      <c r="D31" s="101"/>
      <c r="E31" s="103"/>
      <c r="J31" s="34"/>
      <c r="K31" s="34"/>
      <c r="L31" s="34"/>
      <c r="M31" s="67"/>
    </row>
    <row r="32" spans="1:13" ht="13.5">
      <c r="A32" s="34"/>
      <c r="B32" s="100"/>
      <c r="C32" s="100"/>
      <c r="D32" s="101"/>
      <c r="E32" s="102"/>
      <c r="J32" s="34"/>
      <c r="K32" s="34"/>
      <c r="L32" s="34"/>
      <c r="M32" s="67"/>
    </row>
    <row r="33" spans="1:13" ht="13.5">
      <c r="A33" s="34"/>
      <c r="B33" s="100"/>
      <c r="C33" s="100"/>
      <c r="D33" s="101"/>
      <c r="E33" s="102"/>
      <c r="J33" s="34"/>
      <c r="K33" s="34"/>
      <c r="L33" s="34"/>
      <c r="M33" s="67"/>
    </row>
    <row r="34" spans="1:13" ht="13.5">
      <c r="A34" s="34"/>
      <c r="B34" s="100"/>
      <c r="C34" s="100"/>
      <c r="D34" s="101"/>
      <c r="E34" s="102"/>
      <c r="J34" s="34"/>
      <c r="K34" s="34"/>
      <c r="L34" s="34"/>
      <c r="M34" s="67"/>
    </row>
    <row r="35" spans="1:13" ht="13.5">
      <c r="A35" s="34"/>
      <c r="B35" s="34"/>
      <c r="C35" s="34"/>
      <c r="D35" s="34"/>
      <c r="E35" s="67"/>
      <c r="J35" s="34"/>
      <c r="K35" s="34"/>
      <c r="L35" s="34"/>
      <c r="M35" s="67"/>
    </row>
    <row r="36" spans="2:13" ht="13.5">
      <c r="B36" s="34"/>
      <c r="C36" s="34"/>
      <c r="D36" s="34"/>
      <c r="E36" s="67"/>
      <c r="J36" s="34"/>
      <c r="K36" s="34"/>
      <c r="L36" s="34"/>
      <c r="M36" s="67"/>
    </row>
    <row r="37" spans="2:13" ht="13.5">
      <c r="B37" s="34"/>
      <c r="C37" s="34"/>
      <c r="D37" s="34"/>
      <c r="E37" s="67"/>
      <c r="J37" s="34"/>
      <c r="K37" s="34"/>
      <c r="L37" s="34"/>
      <c r="M37" s="67"/>
    </row>
    <row r="38" spans="2:13" ht="13.5">
      <c r="B38" s="34"/>
      <c r="C38" s="34"/>
      <c r="D38" s="34"/>
      <c r="E38" s="67"/>
      <c r="J38" s="34"/>
      <c r="K38" s="34"/>
      <c r="L38" s="34"/>
      <c r="M38" s="67"/>
    </row>
    <row r="39" spans="2:5" ht="13.5">
      <c r="B39" s="34"/>
      <c r="C39" s="34"/>
      <c r="D39" s="34"/>
      <c r="E39" s="34"/>
    </row>
    <row r="40" ht="13.5">
      <c r="B40" t="s">
        <v>40</v>
      </c>
    </row>
    <row r="41" spans="2:5" ht="13.5">
      <c r="B41" s="97" t="s">
        <v>17</v>
      </c>
      <c r="C41" s="98" t="s">
        <v>6</v>
      </c>
      <c r="D41" s="98" t="s">
        <v>7</v>
      </c>
      <c r="E41" s="99" t="s">
        <v>29</v>
      </c>
    </row>
    <row r="42" spans="1:5" ht="13.5">
      <c r="A42">
        <v>1</v>
      </c>
      <c r="B42" s="148">
        <v>6532</v>
      </c>
      <c r="C42" s="149" t="s">
        <v>79</v>
      </c>
      <c r="D42" s="149" t="s">
        <v>95</v>
      </c>
      <c r="E42" s="150">
        <v>0.9993</v>
      </c>
    </row>
    <row r="43" spans="1:5" ht="13.5">
      <c r="A43">
        <v>2</v>
      </c>
      <c r="B43" s="148">
        <v>372</v>
      </c>
      <c r="C43" s="149" t="s">
        <v>55</v>
      </c>
      <c r="D43" s="149" t="s">
        <v>97</v>
      </c>
      <c r="E43" s="150">
        <v>0.9711</v>
      </c>
    </row>
    <row r="44" spans="1:5" ht="13.5">
      <c r="A44">
        <v>3</v>
      </c>
      <c r="B44" s="148">
        <v>5305</v>
      </c>
      <c r="C44" s="149" t="s">
        <v>81</v>
      </c>
      <c r="D44" s="149" t="s">
        <v>75</v>
      </c>
      <c r="E44" s="150">
        <v>0.933</v>
      </c>
    </row>
    <row r="45" spans="1:5" ht="13.5">
      <c r="A45">
        <v>4</v>
      </c>
      <c r="B45" s="148">
        <v>6222</v>
      </c>
      <c r="C45" s="149" t="s">
        <v>83</v>
      </c>
      <c r="D45" s="149" t="s">
        <v>99</v>
      </c>
      <c r="E45" s="150">
        <v>1.0314</v>
      </c>
    </row>
    <row r="46" spans="1:5" ht="13.5">
      <c r="A46">
        <v>5</v>
      </c>
      <c r="B46" s="148">
        <v>5644</v>
      </c>
      <c r="C46" s="149" t="s">
        <v>85</v>
      </c>
      <c r="D46" s="149" t="s">
        <v>101</v>
      </c>
      <c r="E46" s="150">
        <v>1.0085</v>
      </c>
    </row>
    <row r="47" spans="1:5" ht="13.5">
      <c r="A47">
        <v>6</v>
      </c>
      <c r="B47" s="148">
        <v>5910</v>
      </c>
      <c r="C47" s="149" t="s">
        <v>87</v>
      </c>
      <c r="D47" s="149" t="s">
        <v>103</v>
      </c>
      <c r="E47" s="150">
        <v>1.0507</v>
      </c>
    </row>
    <row r="48" spans="1:5" ht="13.5">
      <c r="A48">
        <v>7</v>
      </c>
      <c r="B48" s="148">
        <v>5030</v>
      </c>
      <c r="C48" s="149" t="s">
        <v>89</v>
      </c>
      <c r="D48" s="149" t="s">
        <v>101</v>
      </c>
      <c r="E48" s="150">
        <v>1.0042</v>
      </c>
    </row>
    <row r="49" spans="1:5" ht="13.5">
      <c r="A49">
        <v>8</v>
      </c>
      <c r="B49" s="148">
        <v>6033</v>
      </c>
      <c r="C49" s="149" t="s">
        <v>91</v>
      </c>
      <c r="D49" s="149" t="s">
        <v>105</v>
      </c>
      <c r="E49" s="150">
        <v>0.9592</v>
      </c>
    </row>
    <row r="50" spans="1:5" ht="13.5">
      <c r="A50">
        <v>9</v>
      </c>
      <c r="B50" s="148">
        <v>1917</v>
      </c>
      <c r="C50" s="149" t="s">
        <v>93</v>
      </c>
      <c r="D50" s="149" t="s">
        <v>107</v>
      </c>
      <c r="E50" s="150">
        <v>0.9227</v>
      </c>
    </row>
    <row r="51" spans="1:5" ht="13.5">
      <c r="A51">
        <v>10</v>
      </c>
      <c r="B51" s="148"/>
      <c r="C51" s="149"/>
      <c r="D51" s="149"/>
      <c r="E51" s="150"/>
    </row>
    <row r="52" spans="1:5" ht="13.5">
      <c r="A52">
        <v>11</v>
      </c>
      <c r="B52" s="148"/>
      <c r="C52" s="149"/>
      <c r="D52" s="149"/>
      <c r="E52" s="150"/>
    </row>
    <row r="53" spans="1:5" ht="13.5">
      <c r="A53">
        <v>12</v>
      </c>
      <c r="B53" s="148"/>
      <c r="C53" s="149"/>
      <c r="D53" s="149"/>
      <c r="E53" s="150"/>
    </row>
    <row r="54" spans="1:5" ht="13.5">
      <c r="A54">
        <v>13</v>
      </c>
      <c r="B54" s="148"/>
      <c r="C54" s="149"/>
      <c r="D54" s="149"/>
      <c r="E54" s="150"/>
    </row>
    <row r="55" spans="1:5" ht="13.5">
      <c r="A55">
        <v>14</v>
      </c>
      <c r="B55" s="151"/>
      <c r="C55" s="149"/>
      <c r="D55" s="149"/>
      <c r="E55" s="151"/>
    </row>
    <row r="56" spans="1:5" ht="13.5">
      <c r="A56">
        <v>15</v>
      </c>
      <c r="B56" s="149"/>
      <c r="C56" s="149"/>
      <c r="D56" s="149"/>
      <c r="E56" s="149"/>
    </row>
  </sheetData>
  <sheetProtection/>
  <printOptions/>
  <pageMargins left="0.75" right="0.75" top="1" bottom="1" header="0.512" footer="0.512"/>
  <pageSetup horizontalDpi="360" verticalDpi="36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AC1149"/>
  <sheetViews>
    <sheetView zoomScale="94" zoomScaleNormal="94" zoomScalePageLayoutView="0" workbookViewId="0" topLeftCell="A1">
      <pane ySplit="12" topLeftCell="A13" activePane="bottomLeft" state="frozen"/>
      <selection pane="topLeft" activeCell="A1" sqref="A1"/>
      <selection pane="bottomLeft" activeCell="G29" sqref="G29"/>
    </sheetView>
  </sheetViews>
  <sheetFormatPr defaultColWidth="9.00390625" defaultRowHeight="13.5"/>
  <cols>
    <col min="1" max="1" width="3.25390625" style="0" customWidth="1"/>
    <col min="3" max="6" width="3.625" style="0" customWidth="1"/>
    <col min="7" max="7" width="5.625" style="0" customWidth="1"/>
    <col min="8" max="8" width="2.625" style="0" customWidth="1"/>
    <col min="10" max="13" width="3.625" style="0" customWidth="1"/>
    <col min="14" max="14" width="5.625" style="0" customWidth="1"/>
    <col min="15" max="15" width="2.625" style="0" customWidth="1"/>
    <col min="17" max="20" width="3.625" style="0" customWidth="1"/>
    <col min="21" max="21" width="5.625" style="0" customWidth="1"/>
    <col min="22" max="22" width="2.625" style="0" customWidth="1"/>
    <col min="24" max="27" width="3.625" style="0" customWidth="1"/>
    <col min="28" max="28" width="5.625" style="0" customWidth="1"/>
  </cols>
  <sheetData>
    <row r="2" spans="2:23" ht="18.75">
      <c r="B2" s="48" t="s">
        <v>19</v>
      </c>
      <c r="I2" s="48" t="s">
        <v>26</v>
      </c>
      <c r="P2" s="48" t="s">
        <v>27</v>
      </c>
      <c r="W2" s="48" t="s">
        <v>28</v>
      </c>
    </row>
    <row r="4" spans="2:23" ht="14.25" thickBot="1">
      <c r="B4" t="s">
        <v>23</v>
      </c>
      <c r="I4" t="s">
        <v>23</v>
      </c>
      <c r="P4" t="s">
        <v>23</v>
      </c>
      <c r="W4" t="s">
        <v>23</v>
      </c>
    </row>
    <row r="5" spans="2:29" ht="15" thickBot="1" thickTop="1">
      <c r="B5" s="86"/>
      <c r="C5" s="84" t="s">
        <v>8</v>
      </c>
      <c r="D5" s="84" t="s">
        <v>9</v>
      </c>
      <c r="E5" s="84" t="s">
        <v>10</v>
      </c>
      <c r="F5" s="85" t="s">
        <v>11</v>
      </c>
      <c r="G5" s="94"/>
      <c r="H5" s="94"/>
      <c r="I5" s="89"/>
      <c r="J5" s="87" t="s">
        <v>8</v>
      </c>
      <c r="K5" s="87" t="s">
        <v>9</v>
      </c>
      <c r="L5" s="87" t="s">
        <v>10</v>
      </c>
      <c r="M5" s="88" t="s">
        <v>11</v>
      </c>
      <c r="N5" s="94"/>
      <c r="O5" s="94"/>
      <c r="P5" s="89"/>
      <c r="Q5" s="87" t="s">
        <v>8</v>
      </c>
      <c r="R5" s="87" t="s">
        <v>9</v>
      </c>
      <c r="S5" s="87" t="s">
        <v>10</v>
      </c>
      <c r="T5" s="88" t="s">
        <v>11</v>
      </c>
      <c r="U5" s="94"/>
      <c r="V5" s="94"/>
      <c r="W5" s="89"/>
      <c r="X5" s="87" t="s">
        <v>8</v>
      </c>
      <c r="Y5" s="87" t="s">
        <v>9</v>
      </c>
      <c r="Z5" s="87" t="s">
        <v>10</v>
      </c>
      <c r="AA5" s="88" t="s">
        <v>11</v>
      </c>
      <c r="AB5" s="95"/>
      <c r="AC5" s="95"/>
    </row>
    <row r="6" spans="2:29" ht="14.25" thickTop="1">
      <c r="B6" s="90" t="s">
        <v>20</v>
      </c>
      <c r="C6" s="51"/>
      <c r="D6" s="51"/>
      <c r="E6" s="51"/>
      <c r="F6" s="81"/>
      <c r="G6" s="47"/>
      <c r="H6" s="47"/>
      <c r="I6" s="92" t="s">
        <v>20</v>
      </c>
      <c r="J6" s="49"/>
      <c r="K6" s="49"/>
      <c r="L6" s="49"/>
      <c r="M6" s="75"/>
      <c r="N6" s="47"/>
      <c r="O6" s="47"/>
      <c r="P6" s="92" t="s">
        <v>20</v>
      </c>
      <c r="Q6" s="49"/>
      <c r="R6" s="49"/>
      <c r="S6" s="49"/>
      <c r="T6" s="75"/>
      <c r="U6" s="47"/>
      <c r="V6" s="47"/>
      <c r="W6" s="92" t="s">
        <v>20</v>
      </c>
      <c r="X6" s="49"/>
      <c r="Y6" s="49"/>
      <c r="Z6" s="49"/>
      <c r="AA6" s="75"/>
      <c r="AB6" s="95"/>
      <c r="AC6" s="95"/>
    </row>
    <row r="7" spans="2:29" ht="13.5">
      <c r="B7" s="90" t="s">
        <v>21</v>
      </c>
      <c r="C7" s="51">
        <v>3</v>
      </c>
      <c r="D7" s="51">
        <v>10</v>
      </c>
      <c r="E7" s="51">
        <v>10</v>
      </c>
      <c r="F7" s="81">
        <v>0</v>
      </c>
      <c r="G7" s="47"/>
      <c r="H7" s="47"/>
      <c r="I7" s="92" t="s">
        <v>21</v>
      </c>
      <c r="J7" s="49"/>
      <c r="K7" s="49"/>
      <c r="L7" s="49"/>
      <c r="M7" s="75"/>
      <c r="N7" s="47"/>
      <c r="O7" s="47"/>
      <c r="P7" s="92" t="s">
        <v>21</v>
      </c>
      <c r="Q7" s="49"/>
      <c r="R7" s="49"/>
      <c r="S7" s="49"/>
      <c r="T7" s="75"/>
      <c r="U7" s="47"/>
      <c r="V7" s="47"/>
      <c r="W7" s="92" t="s">
        <v>21</v>
      </c>
      <c r="X7" s="49"/>
      <c r="Y7" s="49"/>
      <c r="Z7" s="49"/>
      <c r="AA7" s="75"/>
      <c r="AB7" s="95"/>
      <c r="AC7" s="95"/>
    </row>
    <row r="8" spans="2:29" ht="14.25" thickBot="1">
      <c r="B8" s="91" t="s">
        <v>22</v>
      </c>
      <c r="C8" s="82">
        <v>3</v>
      </c>
      <c r="D8" s="82">
        <v>10</v>
      </c>
      <c r="E8" s="82">
        <v>10</v>
      </c>
      <c r="F8" s="83">
        <v>0</v>
      </c>
      <c r="G8" s="47"/>
      <c r="H8" s="47"/>
      <c r="I8" s="93" t="s">
        <v>22</v>
      </c>
      <c r="J8" s="77"/>
      <c r="K8" s="77"/>
      <c r="L8" s="77"/>
      <c r="M8" s="78"/>
      <c r="N8" s="47"/>
      <c r="O8" s="47"/>
      <c r="P8" s="93" t="s">
        <v>22</v>
      </c>
      <c r="Q8" s="77"/>
      <c r="R8" s="77"/>
      <c r="S8" s="77"/>
      <c r="T8" s="78"/>
      <c r="U8" s="47"/>
      <c r="V8" s="47"/>
      <c r="W8" s="93" t="s">
        <v>22</v>
      </c>
      <c r="X8" s="77"/>
      <c r="Y8" s="77"/>
      <c r="Z8" s="77"/>
      <c r="AA8" s="78"/>
      <c r="AB8" s="95"/>
      <c r="AC8" s="95"/>
    </row>
    <row r="9" spans="7:29" ht="14.25" thickTop="1">
      <c r="G9" s="95"/>
      <c r="H9" s="95"/>
      <c r="N9" s="95"/>
      <c r="O9" s="95"/>
      <c r="U9" s="95"/>
      <c r="V9" s="95"/>
      <c r="AB9" s="95"/>
      <c r="AC9" s="95"/>
    </row>
    <row r="10" spans="7:29" ht="13.5">
      <c r="G10" s="95"/>
      <c r="H10" s="95"/>
      <c r="N10" s="95"/>
      <c r="O10" s="95"/>
      <c r="U10" s="95"/>
      <c r="V10" s="95"/>
      <c r="AB10" s="95"/>
      <c r="AC10" s="95"/>
    </row>
    <row r="11" spans="2:29" ht="14.25" thickBot="1">
      <c r="B11" t="s">
        <v>24</v>
      </c>
      <c r="G11" s="95"/>
      <c r="H11" s="95"/>
      <c r="I11" t="s">
        <v>24</v>
      </c>
      <c r="N11" s="95"/>
      <c r="O11" s="95"/>
      <c r="P11" t="s">
        <v>24</v>
      </c>
      <c r="U11" s="95"/>
      <c r="V11" s="95"/>
      <c r="W11" t="s">
        <v>24</v>
      </c>
      <c r="AB11" s="95"/>
      <c r="AC11" s="95"/>
    </row>
    <row r="12" spans="2:28" ht="14.25" thickTop="1">
      <c r="B12" s="71" t="s">
        <v>25</v>
      </c>
      <c r="C12" s="72" t="s">
        <v>8</v>
      </c>
      <c r="D12" s="72" t="s">
        <v>9</v>
      </c>
      <c r="E12" s="72" t="s">
        <v>10</v>
      </c>
      <c r="F12" s="72" t="s">
        <v>11</v>
      </c>
      <c r="G12" s="73" t="s">
        <v>30</v>
      </c>
      <c r="H12" s="94"/>
      <c r="I12" s="71" t="s">
        <v>25</v>
      </c>
      <c r="J12" s="72" t="s">
        <v>8</v>
      </c>
      <c r="K12" s="72" t="s">
        <v>9</v>
      </c>
      <c r="L12" s="72" t="s">
        <v>10</v>
      </c>
      <c r="M12" s="72" t="s">
        <v>11</v>
      </c>
      <c r="N12" s="73" t="s">
        <v>30</v>
      </c>
      <c r="O12" s="94"/>
      <c r="P12" s="71" t="s">
        <v>25</v>
      </c>
      <c r="Q12" s="72" t="s">
        <v>8</v>
      </c>
      <c r="R12" s="72" t="s">
        <v>9</v>
      </c>
      <c r="S12" s="72" t="s">
        <v>10</v>
      </c>
      <c r="T12" s="72" t="s">
        <v>11</v>
      </c>
      <c r="U12" s="73" t="s">
        <v>30</v>
      </c>
      <c r="V12" s="94"/>
      <c r="W12" s="71" t="s">
        <v>25</v>
      </c>
      <c r="X12" s="72" t="s">
        <v>8</v>
      </c>
      <c r="Y12" s="72" t="s">
        <v>9</v>
      </c>
      <c r="Z12" s="72" t="s">
        <v>10</v>
      </c>
      <c r="AA12" s="72" t="s">
        <v>11</v>
      </c>
      <c r="AB12" s="73" t="s">
        <v>30</v>
      </c>
    </row>
    <row r="13" spans="1:28" ht="13.5">
      <c r="A13" s="34">
        <v>1</v>
      </c>
      <c r="B13" s="138">
        <v>5030</v>
      </c>
      <c r="C13" s="49">
        <v>3</v>
      </c>
      <c r="D13" s="51">
        <v>14</v>
      </c>
      <c r="E13" s="51">
        <v>18</v>
      </c>
      <c r="F13" s="49">
        <v>57</v>
      </c>
      <c r="G13" s="75"/>
      <c r="H13" s="47"/>
      <c r="I13" s="74"/>
      <c r="J13" s="49"/>
      <c r="K13" s="49"/>
      <c r="L13" s="49"/>
      <c r="M13" s="49"/>
      <c r="N13" s="75"/>
      <c r="O13" s="47"/>
      <c r="P13" s="74"/>
      <c r="Q13" s="49"/>
      <c r="R13" s="49"/>
      <c r="S13" s="49"/>
      <c r="T13" s="49"/>
      <c r="U13" s="75"/>
      <c r="V13" s="47"/>
      <c r="W13" s="74"/>
      <c r="X13" s="49"/>
      <c r="Y13" s="49"/>
      <c r="Z13" s="49"/>
      <c r="AA13" s="49"/>
      <c r="AB13" s="75"/>
    </row>
    <row r="14" spans="1:28" ht="13.5">
      <c r="A14" s="34">
        <f>A13+1</f>
        <v>2</v>
      </c>
      <c r="B14" s="138">
        <v>5910</v>
      </c>
      <c r="C14" s="49">
        <v>3</v>
      </c>
      <c r="D14" s="51">
        <v>14</v>
      </c>
      <c r="E14" s="51">
        <v>19</v>
      </c>
      <c r="F14" s="49">
        <v>7</v>
      </c>
      <c r="G14" s="75"/>
      <c r="H14" s="47"/>
      <c r="I14" s="74"/>
      <c r="J14" s="49"/>
      <c r="K14" s="49"/>
      <c r="L14" s="49"/>
      <c r="M14" s="49"/>
      <c r="N14" s="75"/>
      <c r="O14" s="47"/>
      <c r="P14" s="74"/>
      <c r="Q14" s="49"/>
      <c r="R14" s="49"/>
      <c r="S14" s="49"/>
      <c r="T14" s="49"/>
      <c r="U14" s="75"/>
      <c r="V14" s="47"/>
      <c r="W14" s="74"/>
      <c r="X14" s="49"/>
      <c r="Y14" s="49"/>
      <c r="Z14" s="49"/>
      <c r="AA14" s="49"/>
      <c r="AB14" s="75"/>
    </row>
    <row r="15" spans="1:28" ht="13.5">
      <c r="A15" s="34">
        <f aca="true" t="shared" si="0" ref="A15:A70">A14+1</f>
        <v>3</v>
      </c>
      <c r="B15" s="138">
        <v>6679</v>
      </c>
      <c r="C15" s="49">
        <v>3</v>
      </c>
      <c r="D15" s="51">
        <v>14</v>
      </c>
      <c r="E15" s="51">
        <v>20</v>
      </c>
      <c r="F15" s="49">
        <v>0</v>
      </c>
      <c r="G15" s="75"/>
      <c r="H15" s="47"/>
      <c r="I15" s="74"/>
      <c r="J15" s="49"/>
      <c r="K15" s="49"/>
      <c r="L15" s="49"/>
      <c r="M15" s="49"/>
      <c r="N15" s="75"/>
      <c r="O15" s="47"/>
      <c r="P15" s="74"/>
      <c r="Q15" s="49"/>
      <c r="R15" s="49"/>
      <c r="S15" s="49"/>
      <c r="T15" s="49"/>
      <c r="U15" s="75"/>
      <c r="V15" s="47"/>
      <c r="W15" s="74"/>
      <c r="X15" s="49"/>
      <c r="Y15" s="49"/>
      <c r="Z15" s="49"/>
      <c r="AA15" s="49"/>
      <c r="AB15" s="75"/>
    </row>
    <row r="16" spans="1:28" ht="13.5">
      <c r="A16" s="34">
        <f t="shared" si="0"/>
        <v>4</v>
      </c>
      <c r="B16" s="138">
        <v>5305</v>
      </c>
      <c r="C16" s="49">
        <v>3</v>
      </c>
      <c r="D16" s="51">
        <v>14</v>
      </c>
      <c r="E16" s="51">
        <v>22</v>
      </c>
      <c r="F16" s="49">
        <v>1</v>
      </c>
      <c r="G16" s="75"/>
      <c r="H16" s="47"/>
      <c r="I16" s="74"/>
      <c r="J16" s="49"/>
      <c r="K16" s="49"/>
      <c r="L16" s="49"/>
      <c r="M16" s="49"/>
      <c r="N16" s="75"/>
      <c r="O16" s="47"/>
      <c r="P16" s="74"/>
      <c r="Q16" s="49"/>
      <c r="R16" s="49"/>
      <c r="S16" s="49"/>
      <c r="T16" s="49"/>
      <c r="U16" s="75"/>
      <c r="V16" s="47"/>
      <c r="W16" s="74"/>
      <c r="X16" s="49"/>
      <c r="Y16" s="49"/>
      <c r="Z16" s="49"/>
      <c r="AA16" s="49"/>
      <c r="AB16" s="75"/>
    </row>
    <row r="17" spans="1:28" ht="13.5">
      <c r="A17" s="34">
        <f t="shared" si="0"/>
        <v>5</v>
      </c>
      <c r="B17" s="138">
        <v>6532</v>
      </c>
      <c r="C17" s="49">
        <v>3</v>
      </c>
      <c r="D17" s="51">
        <v>14</v>
      </c>
      <c r="E17" s="51">
        <v>28</v>
      </c>
      <c r="F17" s="49">
        <v>42</v>
      </c>
      <c r="G17" s="75"/>
      <c r="H17" s="47"/>
      <c r="I17" s="74"/>
      <c r="J17" s="49"/>
      <c r="K17" s="49"/>
      <c r="L17" s="49"/>
      <c r="M17" s="49"/>
      <c r="N17" s="75"/>
      <c r="O17" s="47"/>
      <c r="P17" s="74"/>
      <c r="Q17" s="49"/>
      <c r="R17" s="49"/>
      <c r="S17" s="49"/>
      <c r="T17" s="49"/>
      <c r="U17" s="75"/>
      <c r="V17" s="47"/>
      <c r="W17" s="74"/>
      <c r="X17" s="49"/>
      <c r="Y17" s="49"/>
      <c r="Z17" s="49"/>
      <c r="AA17" s="49"/>
      <c r="AB17" s="75"/>
    </row>
    <row r="18" spans="1:28" ht="13.5">
      <c r="A18" s="34">
        <f t="shared" si="0"/>
        <v>6</v>
      </c>
      <c r="B18" s="138">
        <v>372</v>
      </c>
      <c r="C18" s="49">
        <v>3</v>
      </c>
      <c r="D18" s="51">
        <v>14</v>
      </c>
      <c r="E18" s="51">
        <v>44</v>
      </c>
      <c r="F18" s="49">
        <v>16</v>
      </c>
      <c r="G18" s="75"/>
      <c r="H18" s="47"/>
      <c r="I18" s="74"/>
      <c r="J18" s="49"/>
      <c r="K18" s="49"/>
      <c r="L18" s="49"/>
      <c r="M18" s="49"/>
      <c r="N18" s="75"/>
      <c r="O18" s="47"/>
      <c r="P18" s="74"/>
      <c r="Q18" s="49"/>
      <c r="R18" s="49"/>
      <c r="S18" s="49"/>
      <c r="T18" s="49"/>
      <c r="U18" s="75"/>
      <c r="V18" s="47"/>
      <c r="W18" s="74"/>
      <c r="X18" s="49"/>
      <c r="Y18" s="49"/>
      <c r="Z18" s="49"/>
      <c r="AA18" s="49"/>
      <c r="AB18" s="75"/>
    </row>
    <row r="19" spans="1:28" ht="13.5">
      <c r="A19" s="34">
        <f t="shared" si="0"/>
        <v>7</v>
      </c>
      <c r="B19" s="138">
        <v>6222</v>
      </c>
      <c r="C19" s="49">
        <v>3</v>
      </c>
      <c r="D19" s="51">
        <v>14</v>
      </c>
      <c r="E19" s="51">
        <v>50</v>
      </c>
      <c r="F19" s="49">
        <v>46</v>
      </c>
      <c r="G19" s="75"/>
      <c r="H19" s="47"/>
      <c r="I19" s="74"/>
      <c r="J19" s="49"/>
      <c r="K19" s="49"/>
      <c r="L19" s="49"/>
      <c r="M19" s="49"/>
      <c r="N19" s="75"/>
      <c r="O19" s="47"/>
      <c r="P19" s="74"/>
      <c r="Q19" s="49"/>
      <c r="R19" s="49"/>
      <c r="S19" s="49"/>
      <c r="T19" s="49"/>
      <c r="U19" s="75"/>
      <c r="V19" s="47"/>
      <c r="W19" s="74"/>
      <c r="X19" s="49"/>
      <c r="Y19" s="49"/>
      <c r="Z19" s="49"/>
      <c r="AA19" s="49"/>
      <c r="AB19" s="75"/>
    </row>
    <row r="20" spans="1:28" ht="13.5">
      <c r="A20" s="34">
        <f t="shared" si="0"/>
        <v>8</v>
      </c>
      <c r="B20" s="138">
        <v>5644</v>
      </c>
      <c r="C20" s="49">
        <v>3</v>
      </c>
      <c r="D20" s="51">
        <v>14</v>
      </c>
      <c r="E20" s="51">
        <v>56</v>
      </c>
      <c r="F20" s="49">
        <v>25</v>
      </c>
      <c r="G20" s="75"/>
      <c r="H20" s="47"/>
      <c r="I20" s="74"/>
      <c r="J20" s="49"/>
      <c r="K20" s="49"/>
      <c r="L20" s="49"/>
      <c r="M20" s="49"/>
      <c r="N20" s="75"/>
      <c r="O20" s="47"/>
      <c r="P20" s="74"/>
      <c r="Q20" s="49"/>
      <c r="R20" s="49"/>
      <c r="S20" s="49"/>
      <c r="T20" s="49"/>
      <c r="U20" s="75"/>
      <c r="V20" s="47"/>
      <c r="W20" s="74"/>
      <c r="X20" s="49"/>
      <c r="Y20" s="49"/>
      <c r="Z20" s="49"/>
      <c r="AA20" s="49"/>
      <c r="AB20" s="75"/>
    </row>
    <row r="21" spans="1:28" ht="13.5">
      <c r="A21" s="34">
        <f t="shared" si="0"/>
        <v>9</v>
      </c>
      <c r="B21" s="138">
        <v>6033</v>
      </c>
      <c r="C21" s="49">
        <v>3</v>
      </c>
      <c r="D21" s="51">
        <v>14</v>
      </c>
      <c r="E21" s="51">
        <v>56</v>
      </c>
      <c r="F21" s="49">
        <v>56</v>
      </c>
      <c r="G21" s="75"/>
      <c r="H21" s="47"/>
      <c r="I21" s="74"/>
      <c r="J21" s="49"/>
      <c r="K21" s="49"/>
      <c r="L21" s="49"/>
      <c r="M21" s="49"/>
      <c r="N21" s="75"/>
      <c r="O21" s="47"/>
      <c r="P21" s="74"/>
      <c r="Q21" s="49"/>
      <c r="R21" s="49"/>
      <c r="S21" s="49"/>
      <c r="T21" s="49"/>
      <c r="U21" s="75"/>
      <c r="V21" s="47"/>
      <c r="W21" s="74"/>
      <c r="X21" s="49"/>
      <c r="Y21" s="49"/>
      <c r="Z21" s="49"/>
      <c r="AA21" s="49"/>
      <c r="AB21" s="75"/>
    </row>
    <row r="22" spans="1:28" ht="13.5">
      <c r="A22" s="34">
        <f t="shared" si="0"/>
        <v>10</v>
      </c>
      <c r="B22" s="138">
        <v>1917</v>
      </c>
      <c r="C22" s="49">
        <v>3</v>
      </c>
      <c r="D22" s="51">
        <v>14</v>
      </c>
      <c r="E22" s="51">
        <v>59</v>
      </c>
      <c r="F22" s="49">
        <v>22</v>
      </c>
      <c r="G22" s="75"/>
      <c r="H22" s="47"/>
      <c r="I22" s="74"/>
      <c r="J22" s="49"/>
      <c r="K22" s="49"/>
      <c r="L22" s="49"/>
      <c r="M22" s="49"/>
      <c r="N22" s="75"/>
      <c r="O22" s="47"/>
      <c r="P22" s="74"/>
      <c r="Q22" s="49"/>
      <c r="R22" s="49"/>
      <c r="S22" s="49"/>
      <c r="T22" s="49"/>
      <c r="U22" s="75"/>
      <c r="V22" s="47"/>
      <c r="W22" s="74"/>
      <c r="X22" s="49"/>
      <c r="Y22" s="49"/>
      <c r="Z22" s="49"/>
      <c r="AA22" s="49"/>
      <c r="AB22" s="75"/>
    </row>
    <row r="23" spans="1:28" ht="13.5">
      <c r="A23" s="34">
        <f t="shared" si="0"/>
        <v>11</v>
      </c>
      <c r="B23" s="138">
        <v>1</v>
      </c>
      <c r="C23" s="49">
        <v>3</v>
      </c>
      <c r="D23" s="51">
        <v>15</v>
      </c>
      <c r="E23" s="51">
        <v>1</v>
      </c>
      <c r="F23" s="49">
        <v>59</v>
      </c>
      <c r="G23" s="75"/>
      <c r="H23" s="47"/>
      <c r="I23" s="74"/>
      <c r="J23" s="49"/>
      <c r="K23" s="49"/>
      <c r="L23" s="49"/>
      <c r="M23" s="49"/>
      <c r="N23" s="75"/>
      <c r="O23" s="47"/>
      <c r="P23" s="74"/>
      <c r="Q23" s="49"/>
      <c r="R23" s="49"/>
      <c r="S23" s="49"/>
      <c r="T23" s="49"/>
      <c r="U23" s="75"/>
      <c r="V23" s="47"/>
      <c r="W23" s="74"/>
      <c r="X23" s="49"/>
      <c r="Y23" s="49"/>
      <c r="Z23" s="49"/>
      <c r="AA23" s="49"/>
      <c r="AB23" s="75"/>
    </row>
    <row r="24" spans="1:28" ht="13.5">
      <c r="A24" s="34">
        <f t="shared" si="0"/>
        <v>12</v>
      </c>
      <c r="B24" s="138">
        <v>4561</v>
      </c>
      <c r="C24" s="49">
        <v>3</v>
      </c>
      <c r="D24" s="51">
        <v>15</v>
      </c>
      <c r="E24" s="51">
        <v>4</v>
      </c>
      <c r="F24" s="49">
        <v>36</v>
      </c>
      <c r="G24" s="75"/>
      <c r="H24" s="47"/>
      <c r="I24" s="74"/>
      <c r="J24" s="49"/>
      <c r="K24" s="49"/>
      <c r="L24" s="49"/>
      <c r="M24" s="49"/>
      <c r="N24" s="75"/>
      <c r="O24" s="47"/>
      <c r="P24" s="74"/>
      <c r="Q24" s="49"/>
      <c r="R24" s="49"/>
      <c r="S24" s="49"/>
      <c r="T24" s="49"/>
      <c r="U24" s="75"/>
      <c r="V24" s="47"/>
      <c r="W24" s="74"/>
      <c r="X24" s="49"/>
      <c r="Y24" s="49"/>
      <c r="Z24" s="49"/>
      <c r="AA24" s="49"/>
      <c r="AB24" s="75"/>
    </row>
    <row r="25" spans="1:28" ht="13.5">
      <c r="A25" s="34">
        <f t="shared" si="0"/>
        <v>13</v>
      </c>
      <c r="B25" s="138">
        <v>5087</v>
      </c>
      <c r="C25" s="49">
        <v>3</v>
      </c>
      <c r="D25" s="51">
        <v>15</v>
      </c>
      <c r="E25" s="51">
        <v>5</v>
      </c>
      <c r="F25" s="49">
        <v>53</v>
      </c>
      <c r="G25" s="75"/>
      <c r="H25" s="47"/>
      <c r="I25" s="74"/>
      <c r="J25" s="49"/>
      <c r="K25" s="49"/>
      <c r="L25" s="49"/>
      <c r="M25" s="49"/>
      <c r="N25" s="75"/>
      <c r="O25" s="47"/>
      <c r="P25" s="74"/>
      <c r="Q25" s="49"/>
      <c r="R25" s="49"/>
      <c r="S25" s="49"/>
      <c r="T25" s="49"/>
      <c r="U25" s="75"/>
      <c r="V25" s="47"/>
      <c r="W25" s="74"/>
      <c r="X25" s="49"/>
      <c r="Y25" s="49"/>
      <c r="Z25" s="49"/>
      <c r="AA25" s="49"/>
      <c r="AB25" s="75"/>
    </row>
    <row r="26" spans="1:28" ht="13.5">
      <c r="A26" s="34">
        <f t="shared" si="0"/>
        <v>14</v>
      </c>
      <c r="B26" s="138">
        <v>5376</v>
      </c>
      <c r="C26" s="49">
        <v>3</v>
      </c>
      <c r="D26" s="51">
        <v>15</v>
      </c>
      <c r="E26" s="51">
        <v>6</v>
      </c>
      <c r="F26" s="49">
        <v>59</v>
      </c>
      <c r="G26" s="75"/>
      <c r="H26" s="47"/>
      <c r="I26" s="74"/>
      <c r="J26" s="49"/>
      <c r="K26" s="49"/>
      <c r="L26" s="49"/>
      <c r="M26" s="49"/>
      <c r="N26" s="75"/>
      <c r="O26" s="47"/>
      <c r="P26" s="74"/>
      <c r="Q26" s="49"/>
      <c r="R26" s="49"/>
      <c r="S26" s="49"/>
      <c r="T26" s="49"/>
      <c r="U26" s="75"/>
      <c r="V26" s="47"/>
      <c r="W26" s="74"/>
      <c r="X26" s="49"/>
      <c r="Y26" s="49"/>
      <c r="Z26" s="49"/>
      <c r="AA26" s="49"/>
      <c r="AB26" s="75"/>
    </row>
    <row r="27" spans="1:28" ht="13.5">
      <c r="A27">
        <f t="shared" si="0"/>
        <v>15</v>
      </c>
      <c r="B27" s="138">
        <v>1122</v>
      </c>
      <c r="C27" s="49">
        <v>3</v>
      </c>
      <c r="D27" s="51">
        <v>15</v>
      </c>
      <c r="E27" s="51">
        <v>7</v>
      </c>
      <c r="F27" s="49">
        <v>40</v>
      </c>
      <c r="G27" s="75"/>
      <c r="H27" s="47"/>
      <c r="I27" s="74"/>
      <c r="J27" s="49"/>
      <c r="K27" s="49"/>
      <c r="L27" s="49"/>
      <c r="M27" s="49"/>
      <c r="N27" s="75"/>
      <c r="O27" s="47"/>
      <c r="P27" s="74"/>
      <c r="Q27" s="49"/>
      <c r="R27" s="49"/>
      <c r="S27" s="49"/>
      <c r="T27" s="49"/>
      <c r="U27" s="75"/>
      <c r="V27" s="47"/>
      <c r="W27" s="74"/>
      <c r="X27" s="49"/>
      <c r="Y27" s="49"/>
      <c r="Z27" s="49"/>
      <c r="AA27" s="49"/>
      <c r="AB27" s="75"/>
    </row>
    <row r="28" spans="1:28" ht="13.5">
      <c r="A28">
        <f t="shared" si="0"/>
        <v>16</v>
      </c>
      <c r="B28" s="138">
        <v>6627</v>
      </c>
      <c r="C28" s="49">
        <v>3</v>
      </c>
      <c r="D28" s="51">
        <v>15</v>
      </c>
      <c r="E28" s="51">
        <v>23</v>
      </c>
      <c r="F28" s="49">
        <v>44</v>
      </c>
      <c r="G28" s="75"/>
      <c r="H28" s="47"/>
      <c r="I28" s="74"/>
      <c r="J28" s="49"/>
      <c r="K28" s="49"/>
      <c r="L28" s="49"/>
      <c r="M28" s="49"/>
      <c r="N28" s="75"/>
      <c r="O28" s="47"/>
      <c r="P28" s="74"/>
      <c r="Q28" s="49"/>
      <c r="R28" s="49"/>
      <c r="S28" s="49"/>
      <c r="T28" s="49"/>
      <c r="U28" s="75"/>
      <c r="V28" s="47"/>
      <c r="W28" s="74"/>
      <c r="X28" s="49"/>
      <c r="Y28" s="49"/>
      <c r="Z28" s="49"/>
      <c r="AA28" s="49"/>
      <c r="AB28" s="75"/>
    </row>
    <row r="29" spans="1:28" ht="13.5">
      <c r="A29">
        <f t="shared" si="0"/>
        <v>17</v>
      </c>
      <c r="B29" s="138">
        <v>3</v>
      </c>
      <c r="C29" s="49">
        <v>3</v>
      </c>
      <c r="D29" s="51"/>
      <c r="E29" s="51"/>
      <c r="F29" s="49"/>
      <c r="G29" s="75" t="s">
        <v>110</v>
      </c>
      <c r="H29" s="47"/>
      <c r="I29" s="74"/>
      <c r="J29" s="49"/>
      <c r="K29" s="49"/>
      <c r="L29" s="49"/>
      <c r="M29" s="49"/>
      <c r="N29" s="75"/>
      <c r="O29" s="47"/>
      <c r="P29" s="74"/>
      <c r="Q29" s="49"/>
      <c r="R29" s="49"/>
      <c r="S29" s="49"/>
      <c r="T29" s="49"/>
      <c r="U29" s="75"/>
      <c r="V29" s="47"/>
      <c r="W29" s="74"/>
      <c r="X29" s="49"/>
      <c r="Y29" s="49"/>
      <c r="Z29" s="49"/>
      <c r="AA29" s="49"/>
      <c r="AB29" s="75"/>
    </row>
    <row r="30" spans="1:28" ht="13.5">
      <c r="A30">
        <f t="shared" si="0"/>
        <v>18</v>
      </c>
      <c r="B30" s="138"/>
      <c r="C30" s="49">
        <v>3</v>
      </c>
      <c r="D30" s="51"/>
      <c r="E30" s="51"/>
      <c r="F30" s="49"/>
      <c r="G30" s="75"/>
      <c r="H30" s="47"/>
      <c r="I30" s="74"/>
      <c r="J30" s="49"/>
      <c r="K30" s="49"/>
      <c r="L30" s="49"/>
      <c r="M30" s="49"/>
      <c r="N30" s="75"/>
      <c r="O30" s="47"/>
      <c r="P30" s="74"/>
      <c r="Q30" s="49"/>
      <c r="R30" s="49"/>
      <c r="S30" s="49"/>
      <c r="T30" s="49"/>
      <c r="U30" s="75"/>
      <c r="V30" s="47"/>
      <c r="W30" s="74"/>
      <c r="X30" s="49"/>
      <c r="Y30" s="49"/>
      <c r="Z30" s="49"/>
      <c r="AA30" s="49"/>
      <c r="AB30" s="75"/>
    </row>
    <row r="31" spans="1:28" ht="13.5">
      <c r="A31">
        <f t="shared" si="0"/>
        <v>19</v>
      </c>
      <c r="B31" s="138"/>
      <c r="C31" s="49">
        <v>3</v>
      </c>
      <c r="D31" s="51"/>
      <c r="E31" s="51"/>
      <c r="F31" s="49"/>
      <c r="G31" s="75"/>
      <c r="H31" s="47"/>
      <c r="I31" s="74"/>
      <c r="J31" s="49"/>
      <c r="K31" s="49"/>
      <c r="L31" s="49"/>
      <c r="M31" s="49"/>
      <c r="N31" s="75"/>
      <c r="O31" s="47"/>
      <c r="P31" s="74"/>
      <c r="Q31" s="49"/>
      <c r="R31" s="49"/>
      <c r="S31" s="49"/>
      <c r="T31" s="49"/>
      <c r="U31" s="75"/>
      <c r="V31" s="47"/>
      <c r="W31" s="74"/>
      <c r="X31" s="49"/>
      <c r="Y31" s="49"/>
      <c r="Z31" s="49"/>
      <c r="AA31" s="49"/>
      <c r="AB31" s="75"/>
    </row>
    <row r="32" spans="1:28" ht="13.5">
      <c r="A32">
        <f t="shared" si="0"/>
        <v>20</v>
      </c>
      <c r="B32" s="138"/>
      <c r="C32" s="49">
        <v>3</v>
      </c>
      <c r="D32" s="51"/>
      <c r="E32" s="51"/>
      <c r="F32" s="49"/>
      <c r="G32" s="75"/>
      <c r="H32" s="47"/>
      <c r="I32" s="74"/>
      <c r="J32" s="49"/>
      <c r="K32" s="49"/>
      <c r="L32" s="49"/>
      <c r="M32" s="49"/>
      <c r="N32" s="75"/>
      <c r="O32" s="47"/>
      <c r="P32" s="74"/>
      <c r="Q32" s="49"/>
      <c r="R32" s="49"/>
      <c r="S32" s="49"/>
      <c r="T32" s="49"/>
      <c r="U32" s="75"/>
      <c r="V32" s="47"/>
      <c r="W32" s="74"/>
      <c r="X32" s="49"/>
      <c r="Y32" s="49"/>
      <c r="Z32" s="49"/>
      <c r="AA32" s="49"/>
      <c r="AB32" s="75"/>
    </row>
    <row r="33" spans="1:28" ht="13.5">
      <c r="A33">
        <f t="shared" si="0"/>
        <v>21</v>
      </c>
      <c r="B33" s="138"/>
      <c r="C33" s="49">
        <v>3</v>
      </c>
      <c r="D33" s="51"/>
      <c r="E33" s="51"/>
      <c r="F33" s="49"/>
      <c r="G33" s="75"/>
      <c r="H33" s="47"/>
      <c r="I33" s="74"/>
      <c r="J33" s="49"/>
      <c r="K33" s="49"/>
      <c r="L33" s="49"/>
      <c r="M33" s="49"/>
      <c r="N33" s="75"/>
      <c r="O33" s="47"/>
      <c r="P33" s="74"/>
      <c r="Q33" s="49"/>
      <c r="R33" s="49"/>
      <c r="S33" s="49"/>
      <c r="T33" s="49"/>
      <c r="U33" s="75"/>
      <c r="V33" s="47"/>
      <c r="W33" s="74"/>
      <c r="X33" s="49"/>
      <c r="Y33" s="49"/>
      <c r="Z33" s="49"/>
      <c r="AA33" s="49"/>
      <c r="AB33" s="75"/>
    </row>
    <row r="34" spans="1:28" ht="13.5">
      <c r="A34">
        <f t="shared" si="0"/>
        <v>22</v>
      </c>
      <c r="B34" s="138"/>
      <c r="C34" s="49">
        <v>3</v>
      </c>
      <c r="D34" s="51"/>
      <c r="E34" s="51"/>
      <c r="F34" s="49"/>
      <c r="G34" s="75"/>
      <c r="H34" s="47"/>
      <c r="I34" s="74"/>
      <c r="J34" s="49"/>
      <c r="K34" s="49"/>
      <c r="L34" s="49"/>
      <c r="M34" s="49"/>
      <c r="N34" s="75"/>
      <c r="O34" s="47"/>
      <c r="P34" s="74"/>
      <c r="Q34" s="49"/>
      <c r="R34" s="49"/>
      <c r="S34" s="49"/>
      <c r="T34" s="49"/>
      <c r="U34" s="75"/>
      <c r="V34" s="47"/>
      <c r="W34" s="74"/>
      <c r="X34" s="49"/>
      <c r="Y34" s="49"/>
      <c r="Z34" s="49"/>
      <c r="AA34" s="49"/>
      <c r="AB34" s="75"/>
    </row>
    <row r="35" spans="1:28" ht="13.5">
      <c r="A35">
        <f t="shared" si="0"/>
        <v>23</v>
      </c>
      <c r="B35" s="152"/>
      <c r="C35" s="49">
        <v>3</v>
      </c>
      <c r="D35" s="51"/>
      <c r="E35" s="51"/>
      <c r="F35" s="49"/>
      <c r="G35" s="75"/>
      <c r="H35" s="47"/>
      <c r="I35" s="74"/>
      <c r="J35" s="49"/>
      <c r="K35" s="49"/>
      <c r="L35" s="49"/>
      <c r="M35" s="49"/>
      <c r="N35" s="75"/>
      <c r="O35" s="47"/>
      <c r="P35" s="74"/>
      <c r="Q35" s="49"/>
      <c r="R35" s="49"/>
      <c r="S35" s="49"/>
      <c r="T35" s="49"/>
      <c r="U35" s="75"/>
      <c r="V35" s="47"/>
      <c r="W35" s="74"/>
      <c r="X35" s="49"/>
      <c r="Y35" s="49"/>
      <c r="Z35" s="49"/>
      <c r="AA35" s="49"/>
      <c r="AB35" s="75"/>
    </row>
    <row r="36" spans="1:28" ht="13.5">
      <c r="A36">
        <f t="shared" si="0"/>
        <v>24</v>
      </c>
      <c r="B36" s="152"/>
      <c r="C36" s="49">
        <v>3</v>
      </c>
      <c r="D36" s="51"/>
      <c r="E36" s="51"/>
      <c r="F36" s="49"/>
      <c r="G36" s="75"/>
      <c r="H36" s="47"/>
      <c r="I36" s="74"/>
      <c r="J36" s="49"/>
      <c r="K36" s="49"/>
      <c r="L36" s="49"/>
      <c r="M36" s="49"/>
      <c r="N36" s="75"/>
      <c r="O36" s="47"/>
      <c r="P36" s="74"/>
      <c r="Q36" s="49"/>
      <c r="R36" s="49"/>
      <c r="S36" s="49"/>
      <c r="T36" s="49"/>
      <c r="U36" s="75"/>
      <c r="V36" s="47"/>
      <c r="W36" s="74"/>
      <c r="X36" s="49"/>
      <c r="Y36" s="49"/>
      <c r="Z36" s="49"/>
      <c r="AA36" s="49"/>
      <c r="AB36" s="75"/>
    </row>
    <row r="37" spans="1:28" ht="13.5">
      <c r="A37">
        <f t="shared" si="0"/>
        <v>25</v>
      </c>
      <c r="B37" s="152"/>
      <c r="C37" s="49">
        <v>3</v>
      </c>
      <c r="D37" s="51"/>
      <c r="E37" s="51"/>
      <c r="F37" s="49"/>
      <c r="G37" s="75"/>
      <c r="H37" s="47"/>
      <c r="I37" s="74"/>
      <c r="J37" s="49"/>
      <c r="K37" s="49"/>
      <c r="L37" s="49"/>
      <c r="M37" s="49"/>
      <c r="N37" s="75"/>
      <c r="O37" s="47"/>
      <c r="P37" s="74"/>
      <c r="Q37" s="49"/>
      <c r="R37" s="49"/>
      <c r="S37" s="49"/>
      <c r="T37" s="49"/>
      <c r="U37" s="75"/>
      <c r="V37" s="47"/>
      <c r="W37" s="74"/>
      <c r="X37" s="49"/>
      <c r="Y37" s="49"/>
      <c r="Z37" s="49"/>
      <c r="AA37" s="49"/>
      <c r="AB37" s="75"/>
    </row>
    <row r="38" spans="1:28" ht="13.5">
      <c r="A38">
        <f t="shared" si="0"/>
        <v>26</v>
      </c>
      <c r="B38" s="152"/>
      <c r="C38" s="49"/>
      <c r="D38" s="51"/>
      <c r="E38" s="51"/>
      <c r="F38" s="49"/>
      <c r="G38" s="75"/>
      <c r="H38" s="47"/>
      <c r="I38" s="74"/>
      <c r="J38" s="49"/>
      <c r="K38" s="49"/>
      <c r="L38" s="49"/>
      <c r="M38" s="49"/>
      <c r="N38" s="75"/>
      <c r="O38" s="47"/>
      <c r="P38" s="74"/>
      <c r="Q38" s="49"/>
      <c r="R38" s="49"/>
      <c r="S38" s="49"/>
      <c r="T38" s="49"/>
      <c r="U38" s="75"/>
      <c r="V38" s="47"/>
      <c r="W38" s="74"/>
      <c r="X38" s="49"/>
      <c r="Y38" s="49"/>
      <c r="Z38" s="49"/>
      <c r="AA38" s="49"/>
      <c r="AB38" s="75"/>
    </row>
    <row r="39" spans="1:28" ht="13.5">
      <c r="A39">
        <f t="shared" si="0"/>
        <v>27</v>
      </c>
      <c r="B39" s="152"/>
      <c r="C39" s="49"/>
      <c r="D39" s="51"/>
      <c r="E39" s="51"/>
      <c r="F39" s="49"/>
      <c r="G39" s="75"/>
      <c r="H39" s="47"/>
      <c r="I39" s="74"/>
      <c r="J39" s="49"/>
      <c r="K39" s="49"/>
      <c r="L39" s="49"/>
      <c r="M39" s="49"/>
      <c r="N39" s="75"/>
      <c r="O39" s="47"/>
      <c r="P39" s="74"/>
      <c r="Q39" s="49"/>
      <c r="R39" s="49"/>
      <c r="S39" s="49"/>
      <c r="T39" s="49"/>
      <c r="U39" s="75"/>
      <c r="V39" s="47"/>
      <c r="W39" s="74"/>
      <c r="X39" s="49"/>
      <c r="Y39" s="49"/>
      <c r="Z39" s="49"/>
      <c r="AA39" s="49"/>
      <c r="AB39" s="75"/>
    </row>
    <row r="40" spans="1:28" ht="13.5">
      <c r="A40">
        <f t="shared" si="0"/>
        <v>28</v>
      </c>
      <c r="B40" s="152"/>
      <c r="C40" s="49"/>
      <c r="D40" s="51"/>
      <c r="E40" s="51"/>
      <c r="F40" s="49"/>
      <c r="G40" s="75"/>
      <c r="H40" s="47"/>
      <c r="I40" s="74"/>
      <c r="J40" s="49"/>
      <c r="K40" s="49"/>
      <c r="L40" s="49"/>
      <c r="M40" s="49"/>
      <c r="N40" s="75"/>
      <c r="O40" s="47"/>
      <c r="P40" s="74"/>
      <c r="Q40" s="49"/>
      <c r="R40" s="49"/>
      <c r="S40" s="49"/>
      <c r="T40" s="49"/>
      <c r="U40" s="75"/>
      <c r="V40" s="47"/>
      <c r="W40" s="74"/>
      <c r="X40" s="49"/>
      <c r="Y40" s="49"/>
      <c r="Z40" s="49"/>
      <c r="AA40" s="49"/>
      <c r="AB40" s="75"/>
    </row>
    <row r="41" spans="1:28" ht="13.5">
      <c r="A41">
        <f t="shared" si="0"/>
        <v>29</v>
      </c>
      <c r="B41" s="152"/>
      <c r="C41" s="49"/>
      <c r="D41" s="49"/>
      <c r="E41" s="49"/>
      <c r="F41" s="49"/>
      <c r="G41" s="75"/>
      <c r="H41" s="47"/>
      <c r="I41" s="74"/>
      <c r="J41" s="49"/>
      <c r="K41" s="49"/>
      <c r="L41" s="49"/>
      <c r="M41" s="49"/>
      <c r="N41" s="75"/>
      <c r="O41" s="47"/>
      <c r="P41" s="74"/>
      <c r="Q41" s="49"/>
      <c r="R41" s="49"/>
      <c r="S41" s="49"/>
      <c r="T41" s="49"/>
      <c r="U41" s="75"/>
      <c r="V41" s="47"/>
      <c r="W41" s="74"/>
      <c r="X41" s="49"/>
      <c r="Y41" s="49"/>
      <c r="Z41" s="49"/>
      <c r="AA41" s="49"/>
      <c r="AB41" s="75"/>
    </row>
    <row r="42" spans="1:28" ht="13.5">
      <c r="A42">
        <f t="shared" si="0"/>
        <v>30</v>
      </c>
      <c r="B42" s="152"/>
      <c r="C42" s="49"/>
      <c r="D42" s="49"/>
      <c r="E42" s="49"/>
      <c r="F42" s="49"/>
      <c r="G42" s="75"/>
      <c r="H42" s="47"/>
      <c r="I42" s="74"/>
      <c r="J42" s="49"/>
      <c r="K42" s="49"/>
      <c r="L42" s="49"/>
      <c r="M42" s="49"/>
      <c r="N42" s="75"/>
      <c r="O42" s="47"/>
      <c r="P42" s="74"/>
      <c r="Q42" s="49"/>
      <c r="R42" s="49"/>
      <c r="S42" s="49"/>
      <c r="T42" s="49"/>
      <c r="U42" s="75"/>
      <c r="V42" s="47"/>
      <c r="W42" s="74"/>
      <c r="X42" s="49"/>
      <c r="Y42" s="49"/>
      <c r="Z42" s="49"/>
      <c r="AA42" s="49"/>
      <c r="AB42" s="75"/>
    </row>
    <row r="43" spans="1:28" ht="13.5">
      <c r="A43">
        <f t="shared" si="0"/>
        <v>31</v>
      </c>
      <c r="B43" s="153"/>
      <c r="C43" s="49"/>
      <c r="D43" s="49"/>
      <c r="E43" s="49"/>
      <c r="F43" s="49"/>
      <c r="G43" s="75"/>
      <c r="H43" s="47"/>
      <c r="I43" s="74"/>
      <c r="J43" s="49"/>
      <c r="K43" s="49"/>
      <c r="L43" s="49"/>
      <c r="M43" s="49"/>
      <c r="N43" s="75"/>
      <c r="O43" s="47"/>
      <c r="P43" s="74"/>
      <c r="Q43" s="49"/>
      <c r="R43" s="49"/>
      <c r="S43" s="49"/>
      <c r="T43" s="49"/>
      <c r="U43" s="75"/>
      <c r="V43" s="47"/>
      <c r="W43" s="74"/>
      <c r="X43" s="49"/>
      <c r="Y43" s="49"/>
      <c r="Z43" s="49"/>
      <c r="AA43" s="49"/>
      <c r="AB43" s="75"/>
    </row>
    <row r="44" spans="1:28" ht="13.5">
      <c r="A44">
        <f t="shared" si="0"/>
        <v>32</v>
      </c>
      <c r="B44" s="74"/>
      <c r="C44" s="49"/>
      <c r="D44" s="49"/>
      <c r="E44" s="49"/>
      <c r="F44" s="49"/>
      <c r="G44" s="75"/>
      <c r="H44" s="47"/>
      <c r="I44" s="74"/>
      <c r="J44" s="49"/>
      <c r="K44" s="49"/>
      <c r="L44" s="49"/>
      <c r="M44" s="49"/>
      <c r="N44" s="75"/>
      <c r="O44" s="47"/>
      <c r="P44" s="74"/>
      <c r="Q44" s="49"/>
      <c r="R44" s="49"/>
      <c r="S44" s="49"/>
      <c r="T44" s="49"/>
      <c r="U44" s="75"/>
      <c r="V44" s="47"/>
      <c r="W44" s="74"/>
      <c r="X44" s="49"/>
      <c r="Y44" s="49"/>
      <c r="Z44" s="49"/>
      <c r="AA44" s="49"/>
      <c r="AB44" s="75"/>
    </row>
    <row r="45" spans="1:28" ht="13.5">
      <c r="A45">
        <f t="shared" si="0"/>
        <v>33</v>
      </c>
      <c r="B45" s="152"/>
      <c r="C45" s="49"/>
      <c r="D45" s="49"/>
      <c r="E45" s="49"/>
      <c r="F45" s="49"/>
      <c r="G45" s="75"/>
      <c r="H45" s="47"/>
      <c r="I45" s="74"/>
      <c r="J45" s="49"/>
      <c r="K45" s="49"/>
      <c r="L45" s="49"/>
      <c r="M45" s="49"/>
      <c r="N45" s="75"/>
      <c r="O45" s="47"/>
      <c r="P45" s="74"/>
      <c r="Q45" s="49"/>
      <c r="R45" s="49"/>
      <c r="S45" s="49"/>
      <c r="T45" s="49"/>
      <c r="U45" s="75"/>
      <c r="V45" s="47"/>
      <c r="W45" s="74"/>
      <c r="X45" s="49"/>
      <c r="Y45" s="49"/>
      <c r="Z45" s="49"/>
      <c r="AA45" s="49"/>
      <c r="AB45" s="75"/>
    </row>
    <row r="46" spans="1:28" ht="13.5">
      <c r="A46">
        <f t="shared" si="0"/>
        <v>34</v>
      </c>
      <c r="B46" s="153"/>
      <c r="C46" s="49"/>
      <c r="D46" s="49"/>
      <c r="E46" s="49"/>
      <c r="F46" s="49"/>
      <c r="G46" s="75"/>
      <c r="H46" s="47"/>
      <c r="I46" s="74"/>
      <c r="J46" s="49"/>
      <c r="K46" s="49"/>
      <c r="L46" s="49"/>
      <c r="M46" s="49"/>
      <c r="N46" s="75"/>
      <c r="O46" s="47"/>
      <c r="P46" s="74"/>
      <c r="Q46" s="49"/>
      <c r="R46" s="49"/>
      <c r="S46" s="49"/>
      <c r="T46" s="49"/>
      <c r="U46" s="75"/>
      <c r="V46" s="47"/>
      <c r="W46" s="74"/>
      <c r="X46" s="49"/>
      <c r="Y46" s="49"/>
      <c r="Z46" s="49"/>
      <c r="AA46" s="49"/>
      <c r="AB46" s="75"/>
    </row>
    <row r="47" spans="1:28" ht="13.5">
      <c r="A47">
        <f t="shared" si="0"/>
        <v>35</v>
      </c>
      <c r="B47" s="74"/>
      <c r="C47" s="49"/>
      <c r="D47" s="49"/>
      <c r="E47" s="49"/>
      <c r="F47" s="49"/>
      <c r="G47" s="75"/>
      <c r="H47" s="47"/>
      <c r="I47" s="74"/>
      <c r="J47" s="49"/>
      <c r="K47" s="49"/>
      <c r="L47" s="49"/>
      <c r="M47" s="49"/>
      <c r="N47" s="75"/>
      <c r="O47" s="47"/>
      <c r="P47" s="74"/>
      <c r="Q47" s="49"/>
      <c r="R47" s="49"/>
      <c r="S47" s="49"/>
      <c r="T47" s="49"/>
      <c r="U47" s="75"/>
      <c r="V47" s="47"/>
      <c r="W47" s="74"/>
      <c r="X47" s="49"/>
      <c r="Y47" s="49"/>
      <c r="Z47" s="49"/>
      <c r="AA47" s="49"/>
      <c r="AB47" s="75"/>
    </row>
    <row r="48" spans="1:28" ht="13.5">
      <c r="A48">
        <f t="shared" si="0"/>
        <v>36</v>
      </c>
      <c r="B48" s="74"/>
      <c r="C48" s="49"/>
      <c r="D48" s="49"/>
      <c r="E48" s="49"/>
      <c r="F48" s="49"/>
      <c r="G48" s="75"/>
      <c r="H48" s="47"/>
      <c r="I48" s="74"/>
      <c r="J48" s="49"/>
      <c r="K48" s="49"/>
      <c r="L48" s="49"/>
      <c r="M48" s="49"/>
      <c r="N48" s="75"/>
      <c r="O48" s="47"/>
      <c r="P48" s="74"/>
      <c r="Q48" s="49"/>
      <c r="R48" s="49"/>
      <c r="S48" s="49"/>
      <c r="T48" s="49"/>
      <c r="U48" s="75"/>
      <c r="V48" s="47"/>
      <c r="W48" s="74"/>
      <c r="X48" s="49"/>
      <c r="Y48" s="49"/>
      <c r="Z48" s="49"/>
      <c r="AA48" s="49"/>
      <c r="AB48" s="75"/>
    </row>
    <row r="49" spans="1:28" ht="13.5">
      <c r="A49">
        <f t="shared" si="0"/>
        <v>37</v>
      </c>
      <c r="B49" s="74"/>
      <c r="C49" s="49"/>
      <c r="D49" s="49"/>
      <c r="E49" s="49"/>
      <c r="F49" s="49"/>
      <c r="G49" s="75"/>
      <c r="H49" s="47"/>
      <c r="I49" s="74"/>
      <c r="J49" s="49"/>
      <c r="K49" s="49"/>
      <c r="L49" s="49"/>
      <c r="M49" s="49"/>
      <c r="N49" s="75"/>
      <c r="O49" s="47"/>
      <c r="P49" s="74"/>
      <c r="Q49" s="49"/>
      <c r="R49" s="49"/>
      <c r="S49" s="49"/>
      <c r="T49" s="49"/>
      <c r="U49" s="75"/>
      <c r="V49" s="47"/>
      <c r="W49" s="74"/>
      <c r="X49" s="49"/>
      <c r="Y49" s="49"/>
      <c r="Z49" s="49"/>
      <c r="AA49" s="49"/>
      <c r="AB49" s="75"/>
    </row>
    <row r="50" spans="1:28" ht="13.5">
      <c r="A50">
        <f t="shared" si="0"/>
        <v>38</v>
      </c>
      <c r="B50" s="74"/>
      <c r="C50" s="49"/>
      <c r="D50" s="49"/>
      <c r="E50" s="49"/>
      <c r="F50" s="49"/>
      <c r="G50" s="75"/>
      <c r="H50" s="47"/>
      <c r="I50" s="74"/>
      <c r="J50" s="49"/>
      <c r="K50" s="49"/>
      <c r="L50" s="49"/>
      <c r="M50" s="49"/>
      <c r="N50" s="75"/>
      <c r="O50" s="47"/>
      <c r="P50" s="74"/>
      <c r="Q50" s="49"/>
      <c r="R50" s="49"/>
      <c r="S50" s="49"/>
      <c r="T50" s="49"/>
      <c r="U50" s="75"/>
      <c r="V50" s="47"/>
      <c r="W50" s="74"/>
      <c r="X50" s="49"/>
      <c r="Y50" s="49"/>
      <c r="Z50" s="49"/>
      <c r="AA50" s="49"/>
      <c r="AB50" s="75"/>
    </row>
    <row r="51" spans="1:28" ht="13.5">
      <c r="A51">
        <f t="shared" si="0"/>
        <v>39</v>
      </c>
      <c r="B51" s="74"/>
      <c r="C51" s="49"/>
      <c r="D51" s="49"/>
      <c r="E51" s="49"/>
      <c r="F51" s="49"/>
      <c r="G51" s="75"/>
      <c r="H51" s="47"/>
      <c r="I51" s="74"/>
      <c r="J51" s="49"/>
      <c r="K51" s="49"/>
      <c r="L51" s="49"/>
      <c r="M51" s="49"/>
      <c r="N51" s="75"/>
      <c r="O51" s="47"/>
      <c r="P51" s="74"/>
      <c r="Q51" s="49"/>
      <c r="R51" s="49"/>
      <c r="S51" s="49"/>
      <c r="T51" s="49"/>
      <c r="U51" s="75"/>
      <c r="V51" s="47"/>
      <c r="W51" s="74"/>
      <c r="X51" s="49"/>
      <c r="Y51" s="49"/>
      <c r="Z51" s="49"/>
      <c r="AA51" s="49"/>
      <c r="AB51" s="75"/>
    </row>
    <row r="52" spans="1:28" ht="13.5">
      <c r="A52">
        <f t="shared" si="0"/>
        <v>40</v>
      </c>
      <c r="B52" s="74"/>
      <c r="C52" s="49"/>
      <c r="D52" s="49"/>
      <c r="E52" s="49"/>
      <c r="F52" s="49"/>
      <c r="G52" s="75"/>
      <c r="H52" s="47"/>
      <c r="I52" s="74"/>
      <c r="J52" s="49"/>
      <c r="K52" s="49"/>
      <c r="L52" s="49"/>
      <c r="M52" s="49"/>
      <c r="N52" s="75"/>
      <c r="O52" s="47"/>
      <c r="P52" s="74"/>
      <c r="Q52" s="49"/>
      <c r="R52" s="49"/>
      <c r="S52" s="49"/>
      <c r="T52" s="49"/>
      <c r="U52" s="75"/>
      <c r="V52" s="47"/>
      <c r="W52" s="74"/>
      <c r="X52" s="49"/>
      <c r="Y52" s="49"/>
      <c r="Z52" s="49"/>
      <c r="AA52" s="49"/>
      <c r="AB52" s="75"/>
    </row>
    <row r="53" spans="1:28" ht="13.5">
      <c r="A53">
        <f t="shared" si="0"/>
        <v>41</v>
      </c>
      <c r="B53" s="74"/>
      <c r="C53" s="49"/>
      <c r="D53" s="49"/>
      <c r="E53" s="49"/>
      <c r="F53" s="49"/>
      <c r="G53" s="75"/>
      <c r="H53" s="47"/>
      <c r="I53" s="74"/>
      <c r="J53" s="49"/>
      <c r="K53" s="49"/>
      <c r="L53" s="49"/>
      <c r="M53" s="49"/>
      <c r="N53" s="75"/>
      <c r="O53" s="47"/>
      <c r="P53" s="74"/>
      <c r="Q53" s="49"/>
      <c r="R53" s="49"/>
      <c r="S53" s="49"/>
      <c r="T53" s="49"/>
      <c r="U53" s="75"/>
      <c r="V53" s="47"/>
      <c r="W53" s="74"/>
      <c r="X53" s="49"/>
      <c r="Y53" s="49"/>
      <c r="Z53" s="49"/>
      <c r="AA53" s="49"/>
      <c r="AB53" s="75"/>
    </row>
    <row r="54" spans="1:28" ht="13.5">
      <c r="A54">
        <f t="shared" si="0"/>
        <v>42</v>
      </c>
      <c r="B54" s="74"/>
      <c r="C54" s="49"/>
      <c r="D54" s="49"/>
      <c r="E54" s="49"/>
      <c r="F54" s="49"/>
      <c r="G54" s="75"/>
      <c r="H54" s="47"/>
      <c r="I54" s="74"/>
      <c r="J54" s="49"/>
      <c r="K54" s="49"/>
      <c r="L54" s="49"/>
      <c r="M54" s="49"/>
      <c r="N54" s="75"/>
      <c r="O54" s="47"/>
      <c r="P54" s="74"/>
      <c r="Q54" s="49"/>
      <c r="R54" s="49"/>
      <c r="S54" s="49"/>
      <c r="T54" s="49"/>
      <c r="U54" s="75"/>
      <c r="V54" s="47"/>
      <c r="W54" s="74"/>
      <c r="X54" s="49"/>
      <c r="Y54" s="49"/>
      <c r="Z54" s="49"/>
      <c r="AA54" s="49"/>
      <c r="AB54" s="75"/>
    </row>
    <row r="55" spans="1:28" ht="13.5">
      <c r="A55">
        <f t="shared" si="0"/>
        <v>43</v>
      </c>
      <c r="B55" s="74"/>
      <c r="C55" s="49"/>
      <c r="D55" s="49"/>
      <c r="E55" s="49"/>
      <c r="F55" s="49"/>
      <c r="G55" s="75"/>
      <c r="H55" s="47"/>
      <c r="I55" s="74"/>
      <c r="J55" s="49"/>
      <c r="K55" s="49"/>
      <c r="L55" s="49"/>
      <c r="M55" s="49"/>
      <c r="N55" s="75"/>
      <c r="O55" s="47"/>
      <c r="P55" s="74"/>
      <c r="Q55" s="49"/>
      <c r="R55" s="49"/>
      <c r="S55" s="49"/>
      <c r="T55" s="49"/>
      <c r="U55" s="75"/>
      <c r="V55" s="47"/>
      <c r="W55" s="74"/>
      <c r="X55" s="49"/>
      <c r="Y55" s="49"/>
      <c r="Z55" s="49"/>
      <c r="AA55" s="49"/>
      <c r="AB55" s="75"/>
    </row>
    <row r="56" spans="1:28" ht="13.5">
      <c r="A56">
        <f t="shared" si="0"/>
        <v>44</v>
      </c>
      <c r="B56" s="74"/>
      <c r="C56" s="49"/>
      <c r="D56" s="49"/>
      <c r="E56" s="49"/>
      <c r="F56" s="49"/>
      <c r="G56" s="75"/>
      <c r="H56" s="47"/>
      <c r="I56" s="74"/>
      <c r="J56" s="49"/>
      <c r="K56" s="49"/>
      <c r="L56" s="49"/>
      <c r="M56" s="49"/>
      <c r="N56" s="75"/>
      <c r="O56" s="47"/>
      <c r="P56" s="74"/>
      <c r="Q56" s="49"/>
      <c r="R56" s="49"/>
      <c r="S56" s="49"/>
      <c r="T56" s="49"/>
      <c r="U56" s="75"/>
      <c r="V56" s="47"/>
      <c r="W56" s="74"/>
      <c r="X56" s="49"/>
      <c r="Y56" s="49"/>
      <c r="Z56" s="49"/>
      <c r="AA56" s="49"/>
      <c r="AB56" s="75"/>
    </row>
    <row r="57" spans="1:28" ht="13.5">
      <c r="A57">
        <f t="shared" si="0"/>
        <v>45</v>
      </c>
      <c r="B57" s="74"/>
      <c r="C57" s="49"/>
      <c r="D57" s="49"/>
      <c r="E57" s="49"/>
      <c r="F57" s="49"/>
      <c r="G57" s="75"/>
      <c r="H57" s="47"/>
      <c r="I57" s="74"/>
      <c r="J57" s="49"/>
      <c r="K57" s="49"/>
      <c r="L57" s="49"/>
      <c r="M57" s="49"/>
      <c r="N57" s="75"/>
      <c r="O57" s="47"/>
      <c r="P57" s="74"/>
      <c r="Q57" s="49"/>
      <c r="R57" s="49"/>
      <c r="S57" s="49"/>
      <c r="T57" s="49"/>
      <c r="U57" s="75"/>
      <c r="V57" s="47"/>
      <c r="W57" s="74"/>
      <c r="X57" s="49"/>
      <c r="Y57" s="49"/>
      <c r="Z57" s="49"/>
      <c r="AA57" s="49"/>
      <c r="AB57" s="75"/>
    </row>
    <row r="58" spans="1:28" ht="13.5">
      <c r="A58">
        <f t="shared" si="0"/>
        <v>46</v>
      </c>
      <c r="B58" s="74"/>
      <c r="C58" s="49"/>
      <c r="D58" s="49"/>
      <c r="E58" s="49"/>
      <c r="F58" s="49"/>
      <c r="G58" s="75"/>
      <c r="H58" s="47"/>
      <c r="I58" s="74"/>
      <c r="J58" s="49"/>
      <c r="K58" s="49"/>
      <c r="L58" s="49"/>
      <c r="M58" s="49"/>
      <c r="N58" s="75"/>
      <c r="O58" s="47"/>
      <c r="P58" s="74"/>
      <c r="Q58" s="49"/>
      <c r="R58" s="49"/>
      <c r="S58" s="49"/>
      <c r="T58" s="49"/>
      <c r="U58" s="75"/>
      <c r="V58" s="47"/>
      <c r="W58" s="74"/>
      <c r="X58" s="49"/>
      <c r="Y58" s="49"/>
      <c r="Z58" s="49"/>
      <c r="AA58" s="49"/>
      <c r="AB58" s="75"/>
    </row>
    <row r="59" spans="1:28" ht="13.5">
      <c r="A59">
        <f t="shared" si="0"/>
        <v>47</v>
      </c>
      <c r="B59" s="74"/>
      <c r="C59" s="49"/>
      <c r="D59" s="49"/>
      <c r="E59" s="49"/>
      <c r="F59" s="49"/>
      <c r="G59" s="75"/>
      <c r="H59" s="47"/>
      <c r="I59" s="74"/>
      <c r="J59" s="49"/>
      <c r="K59" s="49"/>
      <c r="L59" s="49"/>
      <c r="M59" s="49"/>
      <c r="N59" s="75"/>
      <c r="O59" s="47"/>
      <c r="P59" s="74"/>
      <c r="Q59" s="49"/>
      <c r="R59" s="49"/>
      <c r="S59" s="49"/>
      <c r="T59" s="49"/>
      <c r="U59" s="75"/>
      <c r="V59" s="47"/>
      <c r="W59" s="74"/>
      <c r="X59" s="49"/>
      <c r="Y59" s="49"/>
      <c r="Z59" s="49"/>
      <c r="AA59" s="49"/>
      <c r="AB59" s="75"/>
    </row>
    <row r="60" spans="1:28" ht="13.5">
      <c r="A60">
        <f t="shared" si="0"/>
        <v>48</v>
      </c>
      <c r="B60" s="74"/>
      <c r="C60" s="49"/>
      <c r="D60" s="49"/>
      <c r="E60" s="49"/>
      <c r="F60" s="49"/>
      <c r="G60" s="75"/>
      <c r="H60" s="47"/>
      <c r="I60" s="74"/>
      <c r="J60" s="49"/>
      <c r="K60" s="49"/>
      <c r="L60" s="49"/>
      <c r="M60" s="49"/>
      <c r="N60" s="75"/>
      <c r="O60" s="47"/>
      <c r="P60" s="74"/>
      <c r="Q60" s="49"/>
      <c r="R60" s="49"/>
      <c r="S60" s="49"/>
      <c r="T60" s="49"/>
      <c r="U60" s="75"/>
      <c r="V60" s="47"/>
      <c r="W60" s="74"/>
      <c r="X60" s="49"/>
      <c r="Y60" s="49"/>
      <c r="Z60" s="49"/>
      <c r="AA60" s="49"/>
      <c r="AB60" s="75"/>
    </row>
    <row r="61" spans="1:28" ht="13.5">
      <c r="A61">
        <f t="shared" si="0"/>
        <v>49</v>
      </c>
      <c r="B61" s="74"/>
      <c r="C61" s="49"/>
      <c r="D61" s="49"/>
      <c r="E61" s="49"/>
      <c r="F61" s="49"/>
      <c r="G61" s="75"/>
      <c r="H61" s="47"/>
      <c r="I61" s="74"/>
      <c r="J61" s="49"/>
      <c r="K61" s="49"/>
      <c r="L61" s="49"/>
      <c r="M61" s="49"/>
      <c r="N61" s="75"/>
      <c r="O61" s="47"/>
      <c r="P61" s="74"/>
      <c r="Q61" s="49"/>
      <c r="R61" s="49"/>
      <c r="S61" s="49"/>
      <c r="T61" s="49"/>
      <c r="U61" s="75"/>
      <c r="V61" s="47"/>
      <c r="W61" s="74"/>
      <c r="X61" s="49"/>
      <c r="Y61" s="49"/>
      <c r="Z61" s="49"/>
      <c r="AA61" s="49"/>
      <c r="AB61" s="75"/>
    </row>
    <row r="62" spans="1:28" ht="13.5">
      <c r="A62">
        <f t="shared" si="0"/>
        <v>50</v>
      </c>
      <c r="B62" s="74"/>
      <c r="C62" s="49"/>
      <c r="D62" s="49"/>
      <c r="E62" s="49"/>
      <c r="F62" s="49"/>
      <c r="G62" s="75"/>
      <c r="H62" s="47"/>
      <c r="I62" s="74"/>
      <c r="J62" s="49"/>
      <c r="K62" s="49"/>
      <c r="L62" s="49"/>
      <c r="M62" s="49"/>
      <c r="N62" s="75"/>
      <c r="O62" s="47"/>
      <c r="P62" s="74"/>
      <c r="Q62" s="49"/>
      <c r="R62" s="49"/>
      <c r="S62" s="49"/>
      <c r="T62" s="49"/>
      <c r="U62" s="75"/>
      <c r="V62" s="47"/>
      <c r="W62" s="74"/>
      <c r="X62" s="49"/>
      <c r="Y62" s="49"/>
      <c r="Z62" s="49"/>
      <c r="AA62" s="49"/>
      <c r="AB62" s="75"/>
    </row>
    <row r="63" spans="1:28" ht="13.5">
      <c r="A63">
        <f t="shared" si="0"/>
        <v>51</v>
      </c>
      <c r="B63" s="74"/>
      <c r="C63" s="49"/>
      <c r="D63" s="49"/>
      <c r="E63" s="49"/>
      <c r="F63" s="49"/>
      <c r="G63" s="75"/>
      <c r="H63" s="47"/>
      <c r="I63" s="74"/>
      <c r="J63" s="49"/>
      <c r="K63" s="49"/>
      <c r="L63" s="49"/>
      <c r="M63" s="49"/>
      <c r="N63" s="75"/>
      <c r="O63" s="47"/>
      <c r="P63" s="74"/>
      <c r="Q63" s="49"/>
      <c r="R63" s="49"/>
      <c r="S63" s="49"/>
      <c r="T63" s="49"/>
      <c r="U63" s="75"/>
      <c r="V63" s="47"/>
      <c r="W63" s="74"/>
      <c r="X63" s="49"/>
      <c r="Y63" s="49"/>
      <c r="Z63" s="49"/>
      <c r="AA63" s="49"/>
      <c r="AB63" s="75"/>
    </row>
    <row r="64" spans="1:28" ht="13.5">
      <c r="A64">
        <f t="shared" si="0"/>
        <v>52</v>
      </c>
      <c r="B64" s="74"/>
      <c r="C64" s="49"/>
      <c r="D64" s="49"/>
      <c r="E64" s="49"/>
      <c r="F64" s="49"/>
      <c r="G64" s="75"/>
      <c r="H64" s="47"/>
      <c r="I64" s="74"/>
      <c r="J64" s="49"/>
      <c r="K64" s="49"/>
      <c r="L64" s="49"/>
      <c r="M64" s="49"/>
      <c r="N64" s="75"/>
      <c r="O64" s="47"/>
      <c r="P64" s="74"/>
      <c r="Q64" s="49"/>
      <c r="R64" s="49"/>
      <c r="S64" s="49"/>
      <c r="T64" s="49"/>
      <c r="U64" s="75"/>
      <c r="V64" s="47"/>
      <c r="W64" s="74"/>
      <c r="X64" s="49"/>
      <c r="Y64" s="49"/>
      <c r="Z64" s="49"/>
      <c r="AA64" s="49"/>
      <c r="AB64" s="75"/>
    </row>
    <row r="65" spans="1:28" ht="13.5">
      <c r="A65">
        <f t="shared" si="0"/>
        <v>53</v>
      </c>
      <c r="B65" s="74"/>
      <c r="C65" s="49"/>
      <c r="D65" s="49"/>
      <c r="E65" s="49"/>
      <c r="F65" s="49"/>
      <c r="G65" s="75"/>
      <c r="H65" s="47"/>
      <c r="I65" s="74"/>
      <c r="J65" s="49"/>
      <c r="K65" s="49"/>
      <c r="L65" s="49"/>
      <c r="M65" s="49"/>
      <c r="N65" s="75"/>
      <c r="O65" s="47"/>
      <c r="P65" s="74"/>
      <c r="Q65" s="49"/>
      <c r="R65" s="49"/>
      <c r="S65" s="49"/>
      <c r="T65" s="49"/>
      <c r="U65" s="75"/>
      <c r="V65" s="47"/>
      <c r="W65" s="74"/>
      <c r="X65" s="49"/>
      <c r="Y65" s="49"/>
      <c r="Z65" s="49"/>
      <c r="AA65" s="49"/>
      <c r="AB65" s="75"/>
    </row>
    <row r="66" spans="1:28" ht="13.5">
      <c r="A66">
        <f t="shared" si="0"/>
        <v>54</v>
      </c>
      <c r="B66" s="74"/>
      <c r="C66" s="49"/>
      <c r="D66" s="49"/>
      <c r="E66" s="49"/>
      <c r="F66" s="49"/>
      <c r="G66" s="75"/>
      <c r="H66" s="47"/>
      <c r="I66" s="74"/>
      <c r="J66" s="49"/>
      <c r="K66" s="49"/>
      <c r="L66" s="49"/>
      <c r="M66" s="49"/>
      <c r="N66" s="75"/>
      <c r="O66" s="47"/>
      <c r="P66" s="74"/>
      <c r="Q66" s="49"/>
      <c r="R66" s="49"/>
      <c r="S66" s="49"/>
      <c r="T66" s="49"/>
      <c r="U66" s="75"/>
      <c r="V66" s="47"/>
      <c r="W66" s="74"/>
      <c r="X66" s="49"/>
      <c r="Y66" s="49"/>
      <c r="Z66" s="49"/>
      <c r="AA66" s="49"/>
      <c r="AB66" s="75"/>
    </row>
    <row r="67" spans="1:28" ht="13.5">
      <c r="A67">
        <f t="shared" si="0"/>
        <v>55</v>
      </c>
      <c r="B67" s="74"/>
      <c r="C67" s="49"/>
      <c r="D67" s="49"/>
      <c r="E67" s="49"/>
      <c r="F67" s="49"/>
      <c r="G67" s="75"/>
      <c r="H67" s="47"/>
      <c r="I67" s="74"/>
      <c r="J67" s="49"/>
      <c r="K67" s="49"/>
      <c r="L67" s="49"/>
      <c r="M67" s="49"/>
      <c r="N67" s="75"/>
      <c r="O67" s="47"/>
      <c r="P67" s="74"/>
      <c r="Q67" s="49"/>
      <c r="R67" s="49"/>
      <c r="S67" s="49"/>
      <c r="T67" s="49"/>
      <c r="U67" s="75"/>
      <c r="V67" s="47"/>
      <c r="W67" s="74"/>
      <c r="X67" s="49"/>
      <c r="Y67" s="49"/>
      <c r="Z67" s="49"/>
      <c r="AA67" s="49"/>
      <c r="AB67" s="75"/>
    </row>
    <row r="68" spans="1:28" ht="13.5">
      <c r="A68">
        <f t="shared" si="0"/>
        <v>56</v>
      </c>
      <c r="B68" s="74"/>
      <c r="C68" s="49"/>
      <c r="D68" s="49"/>
      <c r="E68" s="49"/>
      <c r="F68" s="49"/>
      <c r="G68" s="75"/>
      <c r="H68" s="47"/>
      <c r="I68" s="74"/>
      <c r="J68" s="49"/>
      <c r="K68" s="49"/>
      <c r="L68" s="49"/>
      <c r="M68" s="49"/>
      <c r="N68" s="75"/>
      <c r="O68" s="47"/>
      <c r="P68" s="74"/>
      <c r="Q68" s="49"/>
      <c r="R68" s="49"/>
      <c r="S68" s="49"/>
      <c r="T68" s="49"/>
      <c r="U68" s="75"/>
      <c r="V68" s="47"/>
      <c r="W68" s="74"/>
      <c r="X68" s="49"/>
      <c r="Y68" s="49"/>
      <c r="Z68" s="49"/>
      <c r="AA68" s="49"/>
      <c r="AB68" s="75"/>
    </row>
    <row r="69" spans="1:28" ht="13.5">
      <c r="A69">
        <f t="shared" si="0"/>
        <v>57</v>
      </c>
      <c r="B69" s="74"/>
      <c r="C69" s="49"/>
      <c r="D69" s="49"/>
      <c r="E69" s="49"/>
      <c r="F69" s="49"/>
      <c r="G69" s="75"/>
      <c r="H69" s="47"/>
      <c r="I69" s="74"/>
      <c r="J69" s="49"/>
      <c r="K69" s="49"/>
      <c r="L69" s="49"/>
      <c r="M69" s="49"/>
      <c r="N69" s="75"/>
      <c r="O69" s="47"/>
      <c r="P69" s="74"/>
      <c r="Q69" s="49"/>
      <c r="R69" s="49"/>
      <c r="S69" s="49"/>
      <c r="T69" s="49"/>
      <c r="U69" s="75"/>
      <c r="V69" s="47"/>
      <c r="W69" s="74"/>
      <c r="X69" s="49"/>
      <c r="Y69" s="49"/>
      <c r="Z69" s="49"/>
      <c r="AA69" s="49"/>
      <c r="AB69" s="75"/>
    </row>
    <row r="70" spans="1:28" ht="14.25" thickBot="1">
      <c r="A70">
        <f t="shared" si="0"/>
        <v>58</v>
      </c>
      <c r="B70" s="76"/>
      <c r="C70" s="77"/>
      <c r="D70" s="77"/>
      <c r="E70" s="77"/>
      <c r="F70" s="77"/>
      <c r="G70" s="78"/>
      <c r="H70" s="47"/>
      <c r="I70" s="76"/>
      <c r="J70" s="77"/>
      <c r="K70" s="77"/>
      <c r="L70" s="77"/>
      <c r="M70" s="77"/>
      <c r="N70" s="78"/>
      <c r="O70" s="47"/>
      <c r="P70" s="76"/>
      <c r="Q70" s="77"/>
      <c r="R70" s="77"/>
      <c r="S70" s="77"/>
      <c r="T70" s="77"/>
      <c r="U70" s="78"/>
      <c r="V70" s="47"/>
      <c r="W70" s="76"/>
      <c r="X70" s="77"/>
      <c r="Y70" s="77"/>
      <c r="Z70" s="77"/>
      <c r="AA70" s="77"/>
      <c r="AB70" s="78"/>
    </row>
    <row r="71" spans="8:22" ht="14.25" thickTop="1">
      <c r="H71" s="95"/>
      <c r="O71" s="95"/>
      <c r="V71" s="95"/>
    </row>
    <row r="72" spans="8:22" ht="13.5">
      <c r="H72" s="95"/>
      <c r="O72" s="95"/>
      <c r="V72" s="95"/>
    </row>
    <row r="73" spans="8:22" ht="13.5">
      <c r="H73" s="95"/>
      <c r="O73" s="95"/>
      <c r="V73" s="95"/>
    </row>
    <row r="74" spans="8:22" ht="13.5">
      <c r="H74" s="95"/>
      <c r="O74" s="95"/>
      <c r="V74" s="95"/>
    </row>
    <row r="75" spans="8:22" ht="13.5">
      <c r="H75" s="95"/>
      <c r="O75" s="95"/>
      <c r="V75" s="95"/>
    </row>
    <row r="76" spans="8:22" ht="13.5">
      <c r="H76" s="95"/>
      <c r="O76" s="95"/>
      <c r="V76" s="95"/>
    </row>
    <row r="77" spans="8:22" ht="13.5">
      <c r="H77" s="95"/>
      <c r="O77" s="95"/>
      <c r="V77" s="95"/>
    </row>
    <row r="78" spans="8:22" ht="13.5">
      <c r="H78" s="95"/>
      <c r="O78" s="95"/>
      <c r="V78" s="95"/>
    </row>
    <row r="79" spans="8:22" ht="13.5">
      <c r="H79" s="95"/>
      <c r="O79" s="95"/>
      <c r="V79" s="95"/>
    </row>
    <row r="80" spans="8:22" ht="13.5">
      <c r="H80" s="95"/>
      <c r="O80" s="95"/>
      <c r="V80" s="95"/>
    </row>
    <row r="81" spans="8:22" ht="13.5">
      <c r="H81" s="95"/>
      <c r="O81" s="95"/>
      <c r="V81" s="95"/>
    </row>
    <row r="82" spans="8:22" ht="13.5">
      <c r="H82" s="95"/>
      <c r="O82" s="95"/>
      <c r="V82" s="95"/>
    </row>
    <row r="83" spans="8:22" ht="13.5">
      <c r="H83" s="95"/>
      <c r="O83" s="95"/>
      <c r="V83" s="95"/>
    </row>
    <row r="84" spans="8:22" ht="13.5">
      <c r="H84" s="95"/>
      <c r="O84" s="95"/>
      <c r="V84" s="95"/>
    </row>
    <row r="85" spans="8:22" ht="13.5">
      <c r="H85" s="95"/>
      <c r="O85" s="95"/>
      <c r="V85" s="95"/>
    </row>
    <row r="86" spans="8:22" ht="13.5">
      <c r="H86" s="95"/>
      <c r="O86" s="95"/>
      <c r="V86" s="95"/>
    </row>
    <row r="87" spans="8:22" ht="13.5">
      <c r="H87" s="95"/>
      <c r="O87" s="95"/>
      <c r="V87" s="95"/>
    </row>
    <row r="88" spans="8:22" ht="13.5">
      <c r="H88" s="95"/>
      <c r="O88" s="95"/>
      <c r="V88" s="95"/>
    </row>
    <row r="89" spans="8:22" ht="13.5">
      <c r="H89" s="95"/>
      <c r="O89" s="95"/>
      <c r="V89" s="95"/>
    </row>
    <row r="90" spans="8:22" ht="13.5">
      <c r="H90" s="95"/>
      <c r="O90" s="95"/>
      <c r="V90" s="95"/>
    </row>
    <row r="91" spans="8:22" ht="13.5">
      <c r="H91" s="95"/>
      <c r="O91" s="95"/>
      <c r="V91" s="95"/>
    </row>
    <row r="92" spans="8:22" ht="13.5">
      <c r="H92" s="95"/>
      <c r="O92" s="95"/>
      <c r="V92" s="95"/>
    </row>
    <row r="93" spans="8:22" ht="13.5">
      <c r="H93" s="95"/>
      <c r="O93" s="95"/>
      <c r="V93" s="95"/>
    </row>
    <row r="94" spans="8:22" ht="13.5">
      <c r="H94" s="95"/>
      <c r="O94" s="95"/>
      <c r="V94" s="95"/>
    </row>
    <row r="95" spans="15:22" ht="13.5">
      <c r="O95" s="95"/>
      <c r="V95" s="95"/>
    </row>
    <row r="96" ht="13.5">
      <c r="V96" s="95"/>
    </row>
    <row r="97" ht="13.5">
      <c r="V97" s="95"/>
    </row>
    <row r="98" ht="13.5">
      <c r="V98" s="95"/>
    </row>
    <row r="99" ht="13.5">
      <c r="V99" s="95"/>
    </row>
    <row r="100" ht="13.5">
      <c r="V100" s="95"/>
    </row>
    <row r="101" ht="13.5">
      <c r="V101" s="95"/>
    </row>
    <row r="102" ht="13.5">
      <c r="V102" s="95"/>
    </row>
    <row r="103" ht="13.5">
      <c r="V103" s="95"/>
    </row>
    <row r="104" ht="13.5">
      <c r="V104" s="95"/>
    </row>
    <row r="105" ht="13.5">
      <c r="V105" s="95"/>
    </row>
    <row r="106" ht="13.5">
      <c r="V106" s="95"/>
    </row>
    <row r="107" ht="13.5">
      <c r="V107" s="95"/>
    </row>
    <row r="108" ht="13.5">
      <c r="V108" s="95"/>
    </row>
    <row r="109" ht="13.5">
      <c r="V109" s="95"/>
    </row>
    <row r="110" ht="13.5">
      <c r="V110" s="95"/>
    </row>
    <row r="111" ht="13.5">
      <c r="V111" s="95"/>
    </row>
    <row r="112" ht="13.5">
      <c r="V112" s="95"/>
    </row>
    <row r="113" ht="13.5">
      <c r="V113" s="95"/>
    </row>
    <row r="114" ht="13.5">
      <c r="V114" s="95"/>
    </row>
    <row r="115" ht="13.5">
      <c r="V115" s="95"/>
    </row>
    <row r="116" ht="13.5">
      <c r="V116" s="95"/>
    </row>
    <row r="117" ht="13.5">
      <c r="V117" s="95"/>
    </row>
    <row r="118" ht="13.5">
      <c r="V118" s="95"/>
    </row>
    <row r="119" ht="13.5">
      <c r="V119" s="95"/>
    </row>
    <row r="120" ht="13.5">
      <c r="V120" s="95"/>
    </row>
    <row r="121" ht="13.5">
      <c r="V121" s="95"/>
    </row>
    <row r="122" ht="13.5">
      <c r="V122" s="95"/>
    </row>
    <row r="123" ht="13.5">
      <c r="V123" s="95"/>
    </row>
    <row r="124" ht="13.5">
      <c r="V124" s="95"/>
    </row>
    <row r="125" ht="13.5">
      <c r="V125" s="95"/>
    </row>
    <row r="126" ht="13.5">
      <c r="V126" s="95"/>
    </row>
    <row r="127" ht="13.5">
      <c r="V127" s="95"/>
    </row>
    <row r="128" ht="13.5">
      <c r="V128" s="95"/>
    </row>
    <row r="129" ht="13.5">
      <c r="V129" s="95"/>
    </row>
    <row r="130" ht="13.5">
      <c r="V130" s="95"/>
    </row>
    <row r="131" ht="13.5">
      <c r="V131" s="95"/>
    </row>
    <row r="132" ht="13.5">
      <c r="V132" s="95"/>
    </row>
    <row r="133" ht="13.5">
      <c r="V133" s="95"/>
    </row>
    <row r="134" ht="13.5">
      <c r="V134" s="95"/>
    </row>
    <row r="135" ht="13.5">
      <c r="V135" s="95"/>
    </row>
    <row r="136" ht="13.5">
      <c r="V136" s="95"/>
    </row>
    <row r="137" ht="13.5">
      <c r="V137" s="95"/>
    </row>
    <row r="138" ht="13.5">
      <c r="V138" s="95"/>
    </row>
    <row r="139" ht="13.5">
      <c r="V139" s="95"/>
    </row>
    <row r="140" ht="13.5">
      <c r="V140" s="95"/>
    </row>
    <row r="141" ht="13.5">
      <c r="V141" s="95"/>
    </row>
    <row r="142" ht="13.5">
      <c r="V142" s="95"/>
    </row>
    <row r="143" ht="13.5">
      <c r="V143" s="95"/>
    </row>
    <row r="144" ht="13.5">
      <c r="V144" s="95"/>
    </row>
    <row r="145" ht="13.5">
      <c r="V145" s="95"/>
    </row>
    <row r="146" ht="13.5">
      <c r="V146" s="95"/>
    </row>
    <row r="147" ht="13.5">
      <c r="V147" s="95"/>
    </row>
    <row r="148" ht="13.5">
      <c r="V148" s="95"/>
    </row>
    <row r="149" ht="13.5">
      <c r="V149" s="95"/>
    </row>
    <row r="150" ht="13.5">
      <c r="V150" s="95"/>
    </row>
    <row r="151" ht="13.5">
      <c r="V151" s="95"/>
    </row>
    <row r="152" ht="13.5">
      <c r="V152" s="95"/>
    </row>
    <row r="153" ht="13.5">
      <c r="V153" s="95"/>
    </row>
    <row r="154" ht="13.5">
      <c r="V154" s="95"/>
    </row>
    <row r="155" ht="13.5">
      <c r="V155" s="95"/>
    </row>
    <row r="156" ht="13.5">
      <c r="V156" s="95"/>
    </row>
    <row r="157" ht="13.5">
      <c r="V157" s="95"/>
    </row>
    <row r="158" ht="13.5">
      <c r="V158" s="95"/>
    </row>
    <row r="159" ht="13.5">
      <c r="V159" s="95"/>
    </row>
    <row r="160" ht="13.5">
      <c r="V160" s="95"/>
    </row>
    <row r="161" ht="13.5">
      <c r="V161" s="95"/>
    </row>
    <row r="162" ht="13.5">
      <c r="V162" s="95"/>
    </row>
    <row r="163" ht="13.5">
      <c r="V163" s="95"/>
    </row>
    <row r="164" ht="13.5">
      <c r="V164" s="95"/>
    </row>
    <row r="165" ht="13.5">
      <c r="V165" s="95"/>
    </row>
    <row r="166" ht="13.5">
      <c r="V166" s="95"/>
    </row>
    <row r="167" ht="13.5">
      <c r="V167" s="95"/>
    </row>
    <row r="168" ht="13.5">
      <c r="V168" s="95"/>
    </row>
    <row r="169" ht="13.5">
      <c r="V169" s="95"/>
    </row>
    <row r="170" ht="13.5">
      <c r="V170" s="95"/>
    </row>
    <row r="171" ht="13.5">
      <c r="V171" s="95"/>
    </row>
    <row r="172" ht="13.5">
      <c r="V172" s="95"/>
    </row>
    <row r="173" ht="13.5">
      <c r="V173" s="95"/>
    </row>
    <row r="174" ht="13.5">
      <c r="V174" s="95"/>
    </row>
    <row r="175" ht="13.5">
      <c r="V175" s="95"/>
    </row>
    <row r="176" ht="13.5">
      <c r="V176" s="95"/>
    </row>
    <row r="177" ht="13.5">
      <c r="V177" s="95"/>
    </row>
    <row r="178" ht="13.5">
      <c r="V178" s="95"/>
    </row>
    <row r="179" ht="13.5">
      <c r="V179" s="95"/>
    </row>
    <row r="180" ht="13.5">
      <c r="V180" s="95"/>
    </row>
    <row r="181" ht="13.5">
      <c r="V181" s="95"/>
    </row>
    <row r="182" ht="13.5">
      <c r="V182" s="95"/>
    </row>
    <row r="183" ht="13.5">
      <c r="V183" s="95"/>
    </row>
    <row r="184" ht="13.5">
      <c r="V184" s="95"/>
    </row>
    <row r="185" ht="13.5">
      <c r="V185" s="95"/>
    </row>
    <row r="186" ht="13.5">
      <c r="V186" s="95"/>
    </row>
    <row r="187" ht="13.5">
      <c r="V187" s="95"/>
    </row>
    <row r="188" ht="13.5">
      <c r="V188" s="95"/>
    </row>
    <row r="189" ht="13.5">
      <c r="V189" s="95"/>
    </row>
    <row r="190" ht="13.5">
      <c r="V190" s="95"/>
    </row>
    <row r="191" ht="13.5">
      <c r="V191" s="95"/>
    </row>
    <row r="192" ht="13.5">
      <c r="V192" s="95"/>
    </row>
    <row r="193" ht="13.5">
      <c r="V193" s="95"/>
    </row>
    <row r="194" ht="13.5">
      <c r="V194" s="95"/>
    </row>
    <row r="195" ht="13.5">
      <c r="V195" s="95"/>
    </row>
    <row r="196" ht="13.5">
      <c r="V196" s="95"/>
    </row>
    <row r="197" ht="13.5">
      <c r="V197" s="95"/>
    </row>
    <row r="198" ht="13.5">
      <c r="V198" s="95"/>
    </row>
    <row r="199" ht="13.5">
      <c r="V199" s="95"/>
    </row>
    <row r="200" ht="13.5">
      <c r="V200" s="95"/>
    </row>
    <row r="201" ht="13.5">
      <c r="V201" s="95"/>
    </row>
    <row r="202" ht="13.5">
      <c r="V202" s="95"/>
    </row>
    <row r="203" ht="13.5">
      <c r="V203" s="95"/>
    </row>
    <row r="204" ht="13.5">
      <c r="V204" s="95"/>
    </row>
    <row r="205" ht="13.5">
      <c r="V205" s="95"/>
    </row>
    <row r="206" ht="13.5">
      <c r="V206" s="95"/>
    </row>
    <row r="207" ht="13.5">
      <c r="V207" s="95"/>
    </row>
    <row r="208" ht="13.5">
      <c r="V208" s="95"/>
    </row>
    <row r="209" ht="13.5">
      <c r="V209" s="95"/>
    </row>
    <row r="210" ht="13.5">
      <c r="V210" s="95"/>
    </row>
    <row r="211" ht="13.5">
      <c r="V211" s="95"/>
    </row>
    <row r="212" ht="13.5">
      <c r="V212" s="95"/>
    </row>
    <row r="213" ht="13.5">
      <c r="V213" s="95"/>
    </row>
    <row r="214" ht="13.5">
      <c r="V214" s="95"/>
    </row>
    <row r="215" ht="13.5">
      <c r="V215" s="95"/>
    </row>
    <row r="216" ht="13.5">
      <c r="V216" s="95"/>
    </row>
    <row r="217" ht="13.5">
      <c r="V217" s="95"/>
    </row>
    <row r="218" ht="13.5">
      <c r="V218" s="95"/>
    </row>
    <row r="219" ht="13.5">
      <c r="V219" s="95"/>
    </row>
    <row r="220" ht="13.5">
      <c r="V220" s="95"/>
    </row>
    <row r="221" ht="13.5">
      <c r="V221" s="95"/>
    </row>
    <row r="222" ht="13.5">
      <c r="V222" s="95"/>
    </row>
    <row r="223" ht="13.5">
      <c r="V223" s="95"/>
    </row>
    <row r="224" ht="13.5">
      <c r="V224" s="95"/>
    </row>
    <row r="225" ht="13.5">
      <c r="V225" s="95"/>
    </row>
    <row r="226" ht="13.5">
      <c r="V226" s="95"/>
    </row>
    <row r="227" ht="13.5">
      <c r="V227" s="95"/>
    </row>
    <row r="228" ht="13.5">
      <c r="V228" s="95"/>
    </row>
    <row r="229" ht="13.5">
      <c r="V229" s="95"/>
    </row>
    <row r="230" ht="13.5">
      <c r="V230" s="95"/>
    </row>
    <row r="231" ht="13.5">
      <c r="V231" s="95"/>
    </row>
    <row r="232" ht="13.5">
      <c r="V232" s="95"/>
    </row>
    <row r="233" ht="13.5">
      <c r="V233" s="95"/>
    </row>
    <row r="234" ht="13.5">
      <c r="V234" s="95"/>
    </row>
    <row r="235" ht="13.5">
      <c r="V235" s="95"/>
    </row>
    <row r="236" ht="13.5">
      <c r="V236" s="95"/>
    </row>
    <row r="237" ht="13.5">
      <c r="V237" s="95"/>
    </row>
    <row r="238" ht="13.5">
      <c r="V238" s="95"/>
    </row>
    <row r="239" ht="13.5">
      <c r="V239" s="95"/>
    </row>
    <row r="240" ht="13.5">
      <c r="V240" s="95"/>
    </row>
    <row r="241" ht="13.5">
      <c r="V241" s="95"/>
    </row>
    <row r="242" ht="13.5">
      <c r="V242" s="95"/>
    </row>
    <row r="243" ht="13.5">
      <c r="V243" s="95"/>
    </row>
    <row r="244" ht="13.5">
      <c r="V244" s="95"/>
    </row>
    <row r="245" ht="13.5">
      <c r="V245" s="95"/>
    </row>
    <row r="246" ht="13.5">
      <c r="V246" s="95"/>
    </row>
    <row r="247" ht="13.5">
      <c r="V247" s="95"/>
    </row>
    <row r="248" ht="13.5">
      <c r="V248" s="95"/>
    </row>
    <row r="249" ht="13.5">
      <c r="V249" s="95"/>
    </row>
    <row r="250" ht="13.5">
      <c r="V250" s="95"/>
    </row>
    <row r="251" ht="13.5">
      <c r="V251" s="95"/>
    </row>
    <row r="252" ht="13.5">
      <c r="V252" s="95"/>
    </row>
    <row r="253" ht="13.5">
      <c r="V253" s="95"/>
    </row>
    <row r="254" ht="13.5">
      <c r="V254" s="95"/>
    </row>
    <row r="255" ht="13.5">
      <c r="V255" s="95"/>
    </row>
    <row r="256" ht="13.5">
      <c r="V256" s="95"/>
    </row>
    <row r="257" ht="13.5">
      <c r="V257" s="95"/>
    </row>
    <row r="258" ht="13.5">
      <c r="V258" s="95"/>
    </row>
    <row r="259" ht="13.5">
      <c r="V259" s="95"/>
    </row>
    <row r="260" ht="13.5">
      <c r="V260" s="95"/>
    </row>
    <row r="261" ht="13.5">
      <c r="V261" s="95"/>
    </row>
    <row r="262" ht="13.5">
      <c r="V262" s="95"/>
    </row>
    <row r="263" ht="13.5">
      <c r="V263" s="95"/>
    </row>
    <row r="264" ht="13.5">
      <c r="V264" s="95"/>
    </row>
    <row r="265" ht="13.5">
      <c r="V265" s="95"/>
    </row>
    <row r="266" ht="13.5">
      <c r="V266" s="95"/>
    </row>
    <row r="267" ht="13.5">
      <c r="V267" s="95"/>
    </row>
    <row r="268" ht="13.5">
      <c r="V268" s="95"/>
    </row>
    <row r="269" ht="13.5">
      <c r="V269" s="95"/>
    </row>
    <row r="270" ht="13.5">
      <c r="V270" s="95"/>
    </row>
    <row r="271" ht="13.5">
      <c r="V271" s="95"/>
    </row>
    <row r="272" ht="13.5">
      <c r="V272" s="95"/>
    </row>
    <row r="273" ht="13.5">
      <c r="V273" s="95"/>
    </row>
    <row r="274" ht="13.5">
      <c r="V274" s="95"/>
    </row>
    <row r="275" ht="13.5">
      <c r="V275" s="95"/>
    </row>
    <row r="276" ht="13.5">
      <c r="V276" s="95"/>
    </row>
    <row r="277" ht="13.5">
      <c r="V277" s="95"/>
    </row>
    <row r="278" ht="13.5">
      <c r="V278" s="95"/>
    </row>
    <row r="279" ht="13.5">
      <c r="V279" s="95"/>
    </row>
    <row r="280" ht="13.5">
      <c r="V280" s="95"/>
    </row>
    <row r="281" ht="13.5">
      <c r="V281" s="95"/>
    </row>
    <row r="282" ht="13.5">
      <c r="V282" s="95"/>
    </row>
    <row r="283" ht="13.5">
      <c r="V283" s="95"/>
    </row>
    <row r="284" ht="13.5">
      <c r="V284" s="95"/>
    </row>
    <row r="285" ht="13.5">
      <c r="V285" s="95"/>
    </row>
    <row r="286" ht="13.5">
      <c r="V286" s="95"/>
    </row>
    <row r="287" ht="13.5">
      <c r="V287" s="95"/>
    </row>
    <row r="288" ht="13.5">
      <c r="V288" s="95"/>
    </row>
    <row r="289" ht="13.5">
      <c r="V289" s="95"/>
    </row>
    <row r="290" ht="13.5">
      <c r="V290" s="95"/>
    </row>
    <row r="291" ht="13.5">
      <c r="V291" s="95"/>
    </row>
    <row r="292" ht="13.5">
      <c r="V292" s="95"/>
    </row>
    <row r="293" ht="13.5">
      <c r="V293" s="95"/>
    </row>
    <row r="294" ht="13.5">
      <c r="V294" s="95"/>
    </row>
    <row r="295" ht="13.5">
      <c r="V295" s="95"/>
    </row>
    <row r="296" ht="13.5">
      <c r="V296" s="95"/>
    </row>
    <row r="297" ht="13.5">
      <c r="V297" s="95"/>
    </row>
    <row r="298" ht="13.5">
      <c r="V298" s="95"/>
    </row>
    <row r="299" ht="13.5">
      <c r="V299" s="95"/>
    </row>
    <row r="300" ht="13.5">
      <c r="V300" s="95"/>
    </row>
    <row r="301" ht="13.5">
      <c r="V301" s="95"/>
    </row>
    <row r="302" ht="13.5">
      <c r="V302" s="95"/>
    </row>
    <row r="303" ht="13.5">
      <c r="V303" s="95"/>
    </row>
    <row r="304" ht="13.5">
      <c r="V304" s="95"/>
    </row>
    <row r="305" ht="13.5">
      <c r="V305" s="95"/>
    </row>
    <row r="306" ht="13.5">
      <c r="V306" s="95"/>
    </row>
    <row r="307" ht="13.5">
      <c r="V307" s="95"/>
    </row>
    <row r="308" ht="13.5">
      <c r="V308" s="95"/>
    </row>
    <row r="309" ht="13.5">
      <c r="V309" s="95"/>
    </row>
    <row r="310" ht="13.5">
      <c r="V310" s="95"/>
    </row>
    <row r="311" ht="13.5">
      <c r="V311" s="95"/>
    </row>
    <row r="312" ht="13.5">
      <c r="V312" s="95"/>
    </row>
    <row r="313" ht="13.5">
      <c r="V313" s="95"/>
    </row>
    <row r="314" ht="13.5">
      <c r="V314" s="95"/>
    </row>
    <row r="315" ht="13.5">
      <c r="V315" s="95"/>
    </row>
    <row r="316" ht="13.5">
      <c r="V316" s="95"/>
    </row>
    <row r="317" ht="13.5">
      <c r="V317" s="95"/>
    </row>
    <row r="318" ht="13.5">
      <c r="V318" s="95"/>
    </row>
    <row r="319" ht="13.5">
      <c r="V319" s="95"/>
    </row>
    <row r="320" ht="13.5">
      <c r="V320" s="95"/>
    </row>
    <row r="321" ht="13.5">
      <c r="V321" s="95"/>
    </row>
    <row r="322" ht="13.5">
      <c r="V322" s="95"/>
    </row>
    <row r="323" ht="13.5">
      <c r="V323" s="95"/>
    </row>
    <row r="324" ht="13.5">
      <c r="V324" s="95"/>
    </row>
    <row r="325" ht="13.5">
      <c r="V325" s="95"/>
    </row>
    <row r="326" ht="13.5">
      <c r="V326" s="95"/>
    </row>
    <row r="327" ht="13.5">
      <c r="V327" s="95"/>
    </row>
    <row r="328" ht="13.5">
      <c r="V328" s="95"/>
    </row>
    <row r="329" ht="13.5">
      <c r="V329" s="95"/>
    </row>
    <row r="330" ht="13.5">
      <c r="V330" s="95"/>
    </row>
    <row r="331" ht="13.5">
      <c r="V331" s="95"/>
    </row>
    <row r="332" ht="13.5">
      <c r="V332" s="95"/>
    </row>
    <row r="333" ht="13.5">
      <c r="V333" s="95"/>
    </row>
    <row r="334" ht="13.5">
      <c r="V334" s="95"/>
    </row>
    <row r="335" ht="13.5">
      <c r="V335" s="95"/>
    </row>
    <row r="336" ht="13.5">
      <c r="V336" s="95"/>
    </row>
    <row r="337" ht="13.5">
      <c r="V337" s="95"/>
    </row>
    <row r="338" ht="13.5">
      <c r="V338" s="95"/>
    </row>
    <row r="339" ht="13.5">
      <c r="V339" s="95"/>
    </row>
    <row r="340" ht="13.5">
      <c r="V340" s="95"/>
    </row>
    <row r="341" ht="13.5">
      <c r="V341" s="95"/>
    </row>
    <row r="342" ht="13.5">
      <c r="V342" s="95"/>
    </row>
    <row r="343" ht="13.5">
      <c r="V343" s="95"/>
    </row>
    <row r="344" ht="13.5">
      <c r="V344" s="95"/>
    </row>
    <row r="345" ht="13.5">
      <c r="V345" s="95"/>
    </row>
    <row r="346" ht="13.5">
      <c r="V346" s="95"/>
    </row>
    <row r="347" ht="13.5">
      <c r="V347" s="95"/>
    </row>
    <row r="348" ht="13.5">
      <c r="V348" s="95"/>
    </row>
    <row r="349" ht="13.5">
      <c r="V349" s="95"/>
    </row>
    <row r="350" ht="13.5">
      <c r="V350" s="95"/>
    </row>
    <row r="351" ht="13.5">
      <c r="V351" s="95"/>
    </row>
    <row r="352" ht="13.5">
      <c r="V352" s="95"/>
    </row>
    <row r="353" ht="13.5">
      <c r="V353" s="95"/>
    </row>
    <row r="354" ht="13.5">
      <c r="V354" s="95"/>
    </row>
    <row r="355" ht="13.5">
      <c r="V355" s="95"/>
    </row>
    <row r="356" ht="13.5">
      <c r="V356" s="95"/>
    </row>
    <row r="357" ht="13.5">
      <c r="V357" s="95"/>
    </row>
    <row r="358" ht="13.5">
      <c r="V358" s="95"/>
    </row>
    <row r="359" ht="13.5">
      <c r="V359" s="95"/>
    </row>
    <row r="360" ht="13.5">
      <c r="V360" s="95"/>
    </row>
    <row r="361" ht="13.5">
      <c r="V361" s="95"/>
    </row>
    <row r="362" ht="13.5">
      <c r="V362" s="95"/>
    </row>
    <row r="363" ht="13.5">
      <c r="V363" s="95"/>
    </row>
    <row r="364" ht="13.5">
      <c r="V364" s="95"/>
    </row>
    <row r="365" ht="13.5">
      <c r="V365" s="95"/>
    </row>
    <row r="366" ht="13.5">
      <c r="V366" s="95"/>
    </row>
    <row r="367" ht="13.5">
      <c r="V367" s="95"/>
    </row>
    <row r="368" ht="13.5">
      <c r="V368" s="95"/>
    </row>
    <row r="369" ht="13.5">
      <c r="V369" s="95"/>
    </row>
    <row r="370" ht="13.5">
      <c r="V370" s="95"/>
    </row>
    <row r="371" ht="13.5">
      <c r="V371" s="95"/>
    </row>
    <row r="372" ht="13.5">
      <c r="V372" s="95"/>
    </row>
    <row r="373" ht="13.5">
      <c r="V373" s="95"/>
    </row>
    <row r="374" ht="13.5">
      <c r="V374" s="95"/>
    </row>
    <row r="375" ht="13.5">
      <c r="V375" s="95"/>
    </row>
    <row r="376" ht="13.5">
      <c r="V376" s="95"/>
    </row>
    <row r="377" ht="13.5">
      <c r="V377" s="95"/>
    </row>
    <row r="378" ht="13.5">
      <c r="V378" s="95"/>
    </row>
    <row r="379" ht="13.5">
      <c r="V379" s="95"/>
    </row>
    <row r="380" ht="13.5">
      <c r="V380" s="95"/>
    </row>
    <row r="381" ht="13.5">
      <c r="V381" s="95"/>
    </row>
    <row r="382" ht="13.5">
      <c r="V382" s="95"/>
    </row>
    <row r="383" ht="13.5">
      <c r="V383" s="95"/>
    </row>
    <row r="384" ht="13.5">
      <c r="V384" s="95"/>
    </row>
    <row r="385" ht="13.5">
      <c r="V385" s="95"/>
    </row>
    <row r="386" ht="13.5">
      <c r="V386" s="95"/>
    </row>
    <row r="387" ht="13.5">
      <c r="V387" s="95"/>
    </row>
    <row r="388" ht="13.5">
      <c r="V388" s="95"/>
    </row>
    <row r="389" ht="13.5">
      <c r="V389" s="95"/>
    </row>
    <row r="390" ht="13.5">
      <c r="V390" s="95"/>
    </row>
    <row r="391" ht="13.5">
      <c r="V391" s="95"/>
    </row>
    <row r="392" ht="13.5">
      <c r="V392" s="95"/>
    </row>
    <row r="393" ht="13.5">
      <c r="V393" s="95"/>
    </row>
    <row r="394" ht="13.5">
      <c r="V394" s="95"/>
    </row>
    <row r="395" ht="13.5">
      <c r="V395" s="95"/>
    </row>
    <row r="396" ht="13.5">
      <c r="V396" s="95"/>
    </row>
    <row r="397" ht="13.5">
      <c r="V397" s="95"/>
    </row>
    <row r="398" ht="13.5">
      <c r="V398" s="95"/>
    </row>
    <row r="399" ht="13.5">
      <c r="V399" s="95"/>
    </row>
    <row r="400" ht="13.5">
      <c r="V400" s="95"/>
    </row>
    <row r="401" ht="13.5">
      <c r="V401" s="95"/>
    </row>
    <row r="402" ht="13.5">
      <c r="V402" s="95"/>
    </row>
    <row r="403" ht="13.5">
      <c r="V403" s="95"/>
    </row>
    <row r="404" ht="13.5">
      <c r="V404" s="95"/>
    </row>
    <row r="405" ht="13.5">
      <c r="V405" s="95"/>
    </row>
    <row r="406" ht="13.5">
      <c r="V406" s="95"/>
    </row>
    <row r="407" ht="13.5">
      <c r="V407" s="95"/>
    </row>
    <row r="408" ht="13.5">
      <c r="V408" s="95"/>
    </row>
    <row r="409" ht="13.5">
      <c r="V409" s="95"/>
    </row>
    <row r="410" ht="13.5">
      <c r="V410" s="95"/>
    </row>
    <row r="411" ht="13.5">
      <c r="V411" s="95"/>
    </row>
    <row r="412" ht="13.5">
      <c r="V412" s="95"/>
    </row>
    <row r="413" ht="13.5">
      <c r="V413" s="95"/>
    </row>
    <row r="414" ht="13.5">
      <c r="V414" s="95"/>
    </row>
    <row r="415" ht="13.5">
      <c r="V415" s="95"/>
    </row>
    <row r="416" ht="13.5">
      <c r="V416" s="95"/>
    </row>
    <row r="417" ht="13.5">
      <c r="V417" s="95"/>
    </row>
    <row r="418" ht="13.5">
      <c r="V418" s="95"/>
    </row>
    <row r="419" ht="13.5">
      <c r="V419" s="95"/>
    </row>
    <row r="420" ht="13.5">
      <c r="V420" s="95"/>
    </row>
    <row r="421" ht="13.5">
      <c r="V421" s="95"/>
    </row>
    <row r="422" ht="13.5">
      <c r="V422" s="95"/>
    </row>
    <row r="423" ht="13.5">
      <c r="V423" s="95"/>
    </row>
    <row r="424" ht="13.5">
      <c r="V424" s="95"/>
    </row>
    <row r="425" ht="13.5">
      <c r="V425" s="95"/>
    </row>
    <row r="426" ht="13.5">
      <c r="V426" s="95"/>
    </row>
    <row r="427" ht="13.5">
      <c r="V427" s="95"/>
    </row>
    <row r="428" ht="13.5">
      <c r="V428" s="95"/>
    </row>
    <row r="429" ht="13.5">
      <c r="V429" s="95"/>
    </row>
    <row r="430" ht="13.5">
      <c r="V430" s="95"/>
    </row>
    <row r="431" ht="13.5">
      <c r="V431" s="95"/>
    </row>
    <row r="432" ht="13.5">
      <c r="V432" s="95"/>
    </row>
    <row r="433" ht="13.5">
      <c r="V433" s="95"/>
    </row>
    <row r="434" ht="13.5">
      <c r="V434" s="95"/>
    </row>
    <row r="435" ht="13.5">
      <c r="V435" s="95"/>
    </row>
    <row r="436" ht="13.5">
      <c r="V436" s="95"/>
    </row>
    <row r="437" ht="13.5">
      <c r="V437" s="95"/>
    </row>
    <row r="438" ht="13.5">
      <c r="V438" s="95"/>
    </row>
    <row r="439" ht="13.5">
      <c r="V439" s="95"/>
    </row>
    <row r="440" ht="13.5">
      <c r="V440" s="95"/>
    </row>
    <row r="441" ht="13.5">
      <c r="V441" s="95"/>
    </row>
    <row r="442" ht="13.5">
      <c r="V442" s="95"/>
    </row>
    <row r="443" ht="13.5">
      <c r="V443" s="95"/>
    </row>
    <row r="444" ht="13.5">
      <c r="V444" s="95"/>
    </row>
    <row r="445" ht="13.5">
      <c r="V445" s="95"/>
    </row>
    <row r="446" ht="13.5">
      <c r="V446" s="95"/>
    </row>
    <row r="447" ht="13.5">
      <c r="V447" s="95"/>
    </row>
    <row r="448" ht="13.5">
      <c r="V448" s="95"/>
    </row>
    <row r="449" ht="13.5">
      <c r="V449" s="95"/>
    </row>
    <row r="450" ht="13.5">
      <c r="V450" s="95"/>
    </row>
    <row r="451" ht="13.5">
      <c r="V451" s="95"/>
    </row>
    <row r="452" ht="13.5">
      <c r="V452" s="95"/>
    </row>
    <row r="453" ht="13.5">
      <c r="V453" s="95"/>
    </row>
    <row r="454" ht="13.5">
      <c r="V454" s="95"/>
    </row>
    <row r="455" ht="13.5">
      <c r="V455" s="95"/>
    </row>
    <row r="456" ht="13.5">
      <c r="V456" s="95"/>
    </row>
    <row r="457" ht="13.5">
      <c r="V457" s="95"/>
    </row>
    <row r="458" ht="13.5">
      <c r="V458" s="95"/>
    </row>
    <row r="459" ht="13.5">
      <c r="V459" s="95"/>
    </row>
    <row r="460" ht="13.5">
      <c r="V460" s="95"/>
    </row>
    <row r="461" ht="13.5">
      <c r="V461" s="95"/>
    </row>
    <row r="462" ht="13.5">
      <c r="V462" s="95"/>
    </row>
    <row r="463" ht="13.5">
      <c r="V463" s="95"/>
    </row>
    <row r="464" ht="13.5">
      <c r="V464" s="95"/>
    </row>
    <row r="465" ht="13.5">
      <c r="V465" s="95"/>
    </row>
    <row r="466" ht="13.5">
      <c r="V466" s="95"/>
    </row>
    <row r="467" ht="13.5">
      <c r="V467" s="95"/>
    </row>
    <row r="468" ht="13.5">
      <c r="V468" s="95"/>
    </row>
    <row r="469" ht="13.5">
      <c r="V469" s="95"/>
    </row>
    <row r="470" ht="13.5">
      <c r="V470" s="95"/>
    </row>
    <row r="471" ht="13.5">
      <c r="V471" s="95"/>
    </row>
    <row r="472" ht="13.5">
      <c r="V472" s="95"/>
    </row>
    <row r="473" ht="13.5">
      <c r="V473" s="95"/>
    </row>
    <row r="474" ht="13.5">
      <c r="V474" s="95"/>
    </row>
    <row r="475" ht="13.5">
      <c r="V475" s="95"/>
    </row>
    <row r="476" ht="13.5">
      <c r="V476" s="95"/>
    </row>
    <row r="477" ht="13.5">
      <c r="V477" s="95"/>
    </row>
    <row r="478" ht="13.5">
      <c r="V478" s="95"/>
    </row>
    <row r="479" ht="13.5">
      <c r="V479" s="95"/>
    </row>
    <row r="480" ht="13.5">
      <c r="V480" s="95"/>
    </row>
    <row r="481" ht="13.5">
      <c r="V481" s="95"/>
    </row>
    <row r="482" ht="13.5">
      <c r="V482" s="95"/>
    </row>
    <row r="483" ht="13.5">
      <c r="V483" s="95"/>
    </row>
    <row r="484" ht="13.5">
      <c r="V484" s="95"/>
    </row>
    <row r="485" ht="13.5">
      <c r="V485" s="95"/>
    </row>
    <row r="486" ht="13.5">
      <c r="V486" s="95"/>
    </row>
    <row r="487" ht="13.5">
      <c r="V487" s="95"/>
    </row>
    <row r="488" ht="13.5">
      <c r="V488" s="95"/>
    </row>
    <row r="489" ht="13.5">
      <c r="V489" s="95"/>
    </row>
    <row r="490" ht="13.5">
      <c r="V490" s="95"/>
    </row>
    <row r="491" ht="13.5">
      <c r="V491" s="95"/>
    </row>
    <row r="492" ht="13.5">
      <c r="V492" s="95"/>
    </row>
    <row r="493" ht="13.5">
      <c r="V493" s="95"/>
    </row>
    <row r="494" ht="13.5">
      <c r="V494" s="95"/>
    </row>
    <row r="495" ht="13.5">
      <c r="V495" s="95"/>
    </row>
    <row r="496" ht="13.5">
      <c r="V496" s="95"/>
    </row>
    <row r="497" ht="13.5">
      <c r="V497" s="95"/>
    </row>
    <row r="498" ht="13.5">
      <c r="V498" s="95"/>
    </row>
    <row r="499" ht="13.5">
      <c r="V499" s="95"/>
    </row>
    <row r="500" ht="13.5">
      <c r="V500" s="95"/>
    </row>
    <row r="501" ht="13.5">
      <c r="V501" s="95"/>
    </row>
    <row r="502" ht="13.5">
      <c r="V502" s="95"/>
    </row>
    <row r="503" ht="13.5">
      <c r="V503" s="95"/>
    </row>
    <row r="504" ht="13.5">
      <c r="V504" s="95"/>
    </row>
    <row r="505" ht="13.5">
      <c r="V505" s="95"/>
    </row>
    <row r="506" ht="13.5">
      <c r="V506" s="95"/>
    </row>
    <row r="507" ht="13.5">
      <c r="V507" s="95"/>
    </row>
    <row r="508" ht="13.5">
      <c r="V508" s="95"/>
    </row>
    <row r="509" ht="13.5">
      <c r="V509" s="95"/>
    </row>
    <row r="510" ht="13.5">
      <c r="V510" s="95"/>
    </row>
    <row r="511" ht="13.5">
      <c r="V511" s="95"/>
    </row>
    <row r="512" ht="13.5">
      <c r="V512" s="95"/>
    </row>
    <row r="513" ht="13.5">
      <c r="V513" s="95"/>
    </row>
    <row r="514" ht="13.5">
      <c r="V514" s="95"/>
    </row>
    <row r="515" ht="13.5">
      <c r="V515" s="95"/>
    </row>
    <row r="516" ht="13.5">
      <c r="V516" s="95"/>
    </row>
    <row r="517" ht="13.5">
      <c r="V517" s="95"/>
    </row>
    <row r="518" ht="13.5">
      <c r="V518" s="95"/>
    </row>
    <row r="519" ht="13.5">
      <c r="V519" s="95"/>
    </row>
    <row r="520" ht="13.5">
      <c r="V520" s="95"/>
    </row>
    <row r="521" ht="13.5">
      <c r="V521" s="95"/>
    </row>
    <row r="522" ht="13.5">
      <c r="V522" s="95"/>
    </row>
    <row r="523" ht="13.5">
      <c r="V523" s="95"/>
    </row>
    <row r="524" ht="13.5">
      <c r="V524" s="95"/>
    </row>
    <row r="525" ht="13.5">
      <c r="V525" s="95"/>
    </row>
    <row r="526" ht="13.5">
      <c r="V526" s="95"/>
    </row>
    <row r="527" ht="13.5">
      <c r="V527" s="95"/>
    </row>
    <row r="528" ht="13.5">
      <c r="V528" s="95"/>
    </row>
    <row r="529" ht="13.5">
      <c r="V529" s="95"/>
    </row>
    <row r="530" ht="13.5">
      <c r="V530" s="95"/>
    </row>
    <row r="531" ht="13.5">
      <c r="V531" s="95"/>
    </row>
    <row r="532" ht="13.5">
      <c r="V532" s="95"/>
    </row>
    <row r="533" ht="13.5">
      <c r="V533" s="95"/>
    </row>
    <row r="534" ht="13.5">
      <c r="V534" s="95"/>
    </row>
    <row r="535" ht="13.5">
      <c r="V535" s="95"/>
    </row>
    <row r="536" ht="13.5">
      <c r="V536" s="95"/>
    </row>
    <row r="537" ht="13.5">
      <c r="V537" s="95"/>
    </row>
    <row r="538" ht="13.5">
      <c r="V538" s="95"/>
    </row>
    <row r="539" ht="13.5">
      <c r="V539" s="95"/>
    </row>
    <row r="540" ht="13.5">
      <c r="V540" s="95"/>
    </row>
    <row r="541" ht="13.5">
      <c r="V541" s="95"/>
    </row>
    <row r="542" ht="13.5">
      <c r="V542" s="95"/>
    </row>
    <row r="543" ht="13.5">
      <c r="V543" s="95"/>
    </row>
    <row r="544" ht="13.5">
      <c r="V544" s="95"/>
    </row>
    <row r="545" ht="13.5">
      <c r="V545" s="95"/>
    </row>
    <row r="546" ht="13.5">
      <c r="V546" s="95"/>
    </row>
    <row r="547" ht="13.5">
      <c r="V547" s="95"/>
    </row>
    <row r="548" ht="13.5">
      <c r="V548" s="95"/>
    </row>
    <row r="549" ht="13.5">
      <c r="V549" s="95"/>
    </row>
    <row r="550" ht="13.5">
      <c r="V550" s="95"/>
    </row>
    <row r="551" ht="13.5">
      <c r="V551" s="95"/>
    </row>
    <row r="552" ht="13.5">
      <c r="V552" s="95"/>
    </row>
    <row r="553" ht="13.5">
      <c r="V553" s="95"/>
    </row>
    <row r="554" ht="13.5">
      <c r="V554" s="95"/>
    </row>
    <row r="555" ht="13.5">
      <c r="V555" s="95"/>
    </row>
    <row r="556" ht="13.5">
      <c r="V556" s="95"/>
    </row>
    <row r="557" ht="13.5">
      <c r="V557" s="95"/>
    </row>
    <row r="558" ht="13.5">
      <c r="V558" s="95"/>
    </row>
    <row r="559" ht="13.5">
      <c r="V559" s="95"/>
    </row>
    <row r="560" ht="13.5">
      <c r="V560" s="95"/>
    </row>
    <row r="561" ht="13.5">
      <c r="V561" s="95"/>
    </row>
    <row r="562" ht="13.5">
      <c r="V562" s="95"/>
    </row>
    <row r="563" ht="13.5">
      <c r="V563" s="95"/>
    </row>
    <row r="564" ht="13.5">
      <c r="V564" s="95"/>
    </row>
    <row r="565" ht="13.5">
      <c r="V565" s="95"/>
    </row>
    <row r="566" ht="13.5">
      <c r="V566" s="95"/>
    </row>
    <row r="567" ht="13.5">
      <c r="V567" s="95"/>
    </row>
    <row r="568" ht="13.5">
      <c r="V568" s="95"/>
    </row>
    <row r="569" ht="13.5">
      <c r="V569" s="95"/>
    </row>
    <row r="570" ht="13.5">
      <c r="V570" s="95"/>
    </row>
    <row r="571" ht="13.5">
      <c r="V571" s="95"/>
    </row>
    <row r="572" ht="13.5">
      <c r="V572" s="95"/>
    </row>
    <row r="573" ht="13.5">
      <c r="V573" s="95"/>
    </row>
    <row r="574" ht="13.5">
      <c r="V574" s="95"/>
    </row>
    <row r="575" ht="13.5">
      <c r="V575" s="95"/>
    </row>
    <row r="576" ht="13.5">
      <c r="V576" s="95"/>
    </row>
    <row r="577" ht="13.5">
      <c r="V577" s="95"/>
    </row>
    <row r="578" ht="13.5">
      <c r="V578" s="95"/>
    </row>
    <row r="579" ht="13.5">
      <c r="V579" s="95"/>
    </row>
    <row r="580" ht="13.5">
      <c r="V580" s="95"/>
    </row>
    <row r="581" ht="13.5">
      <c r="V581" s="95"/>
    </row>
    <row r="582" ht="13.5">
      <c r="V582" s="95"/>
    </row>
    <row r="583" ht="13.5">
      <c r="V583" s="95"/>
    </row>
    <row r="584" ht="13.5">
      <c r="V584" s="95"/>
    </row>
    <row r="585" ht="13.5">
      <c r="V585" s="95"/>
    </row>
    <row r="586" ht="13.5">
      <c r="V586" s="95"/>
    </row>
    <row r="587" ht="13.5">
      <c r="V587" s="95"/>
    </row>
    <row r="588" ht="13.5">
      <c r="V588" s="95"/>
    </row>
    <row r="589" ht="13.5">
      <c r="V589" s="95"/>
    </row>
    <row r="590" ht="13.5">
      <c r="V590" s="95"/>
    </row>
    <row r="591" ht="13.5">
      <c r="V591" s="95"/>
    </row>
    <row r="592" ht="13.5">
      <c r="V592" s="95"/>
    </row>
    <row r="593" ht="13.5">
      <c r="V593" s="95"/>
    </row>
    <row r="594" ht="13.5">
      <c r="V594" s="95"/>
    </row>
    <row r="595" ht="13.5">
      <c r="V595" s="95"/>
    </row>
    <row r="596" ht="13.5">
      <c r="V596" s="95"/>
    </row>
    <row r="597" ht="13.5">
      <c r="V597" s="95"/>
    </row>
    <row r="598" ht="13.5">
      <c r="V598" s="95"/>
    </row>
    <row r="599" ht="13.5">
      <c r="V599" s="95"/>
    </row>
    <row r="600" ht="13.5">
      <c r="V600" s="95"/>
    </row>
    <row r="601" ht="13.5">
      <c r="V601" s="95"/>
    </row>
    <row r="602" ht="13.5">
      <c r="V602" s="95"/>
    </row>
    <row r="603" ht="13.5">
      <c r="V603" s="95"/>
    </row>
    <row r="604" ht="13.5">
      <c r="V604" s="95"/>
    </row>
    <row r="605" ht="13.5">
      <c r="V605" s="95"/>
    </row>
    <row r="606" ht="13.5">
      <c r="V606" s="95"/>
    </row>
    <row r="607" ht="13.5">
      <c r="V607" s="95"/>
    </row>
    <row r="608" ht="13.5">
      <c r="V608" s="95"/>
    </row>
    <row r="609" ht="13.5">
      <c r="V609" s="95"/>
    </row>
    <row r="610" ht="13.5">
      <c r="V610" s="95"/>
    </row>
    <row r="611" ht="13.5">
      <c r="V611" s="95"/>
    </row>
    <row r="612" ht="13.5">
      <c r="V612" s="95"/>
    </row>
    <row r="613" ht="13.5">
      <c r="V613" s="95"/>
    </row>
    <row r="614" ht="13.5">
      <c r="V614" s="95"/>
    </row>
    <row r="615" ht="13.5">
      <c r="V615" s="95"/>
    </row>
    <row r="616" ht="13.5">
      <c r="V616" s="95"/>
    </row>
    <row r="617" ht="13.5">
      <c r="V617" s="95"/>
    </row>
    <row r="618" ht="13.5">
      <c r="V618" s="95"/>
    </row>
    <row r="619" ht="13.5">
      <c r="V619" s="95"/>
    </row>
    <row r="620" ht="13.5">
      <c r="V620" s="95"/>
    </row>
    <row r="621" ht="13.5">
      <c r="V621" s="95"/>
    </row>
    <row r="622" ht="13.5">
      <c r="V622" s="95"/>
    </row>
    <row r="623" ht="13.5">
      <c r="V623" s="95"/>
    </row>
    <row r="624" ht="13.5">
      <c r="V624" s="95"/>
    </row>
    <row r="625" ht="13.5">
      <c r="V625" s="95"/>
    </row>
    <row r="626" ht="13.5">
      <c r="V626" s="95"/>
    </row>
    <row r="627" ht="13.5">
      <c r="V627" s="95"/>
    </row>
    <row r="628" ht="13.5">
      <c r="V628" s="95"/>
    </row>
    <row r="629" ht="13.5">
      <c r="V629" s="95"/>
    </row>
    <row r="630" ht="13.5">
      <c r="V630" s="95"/>
    </row>
    <row r="631" ht="13.5">
      <c r="V631" s="95"/>
    </row>
    <row r="632" ht="13.5">
      <c r="V632" s="95"/>
    </row>
    <row r="633" ht="13.5">
      <c r="V633" s="95"/>
    </row>
    <row r="634" ht="13.5">
      <c r="V634" s="95"/>
    </row>
    <row r="635" ht="13.5">
      <c r="V635" s="95"/>
    </row>
    <row r="636" ht="13.5">
      <c r="V636" s="95"/>
    </row>
    <row r="637" ht="13.5">
      <c r="V637" s="95"/>
    </row>
    <row r="638" ht="13.5">
      <c r="V638" s="95"/>
    </row>
    <row r="639" ht="13.5">
      <c r="V639" s="95"/>
    </row>
    <row r="640" ht="13.5">
      <c r="V640" s="95"/>
    </row>
    <row r="641" ht="13.5">
      <c r="V641" s="95"/>
    </row>
    <row r="642" ht="13.5">
      <c r="V642" s="95"/>
    </row>
    <row r="643" ht="13.5">
      <c r="V643" s="95"/>
    </row>
    <row r="644" ht="13.5">
      <c r="V644" s="95"/>
    </row>
    <row r="645" ht="13.5">
      <c r="V645" s="95"/>
    </row>
    <row r="646" ht="13.5">
      <c r="V646" s="95"/>
    </row>
    <row r="647" ht="13.5">
      <c r="V647" s="95"/>
    </row>
    <row r="648" ht="13.5">
      <c r="V648" s="95"/>
    </row>
    <row r="649" ht="13.5">
      <c r="V649" s="95"/>
    </row>
    <row r="650" ht="13.5">
      <c r="V650" s="95"/>
    </row>
    <row r="651" ht="13.5">
      <c r="V651" s="95"/>
    </row>
    <row r="652" ht="13.5">
      <c r="V652" s="95"/>
    </row>
    <row r="653" ht="13.5">
      <c r="V653" s="95"/>
    </row>
    <row r="654" ht="13.5">
      <c r="V654" s="95"/>
    </row>
    <row r="655" ht="13.5">
      <c r="V655" s="95"/>
    </row>
    <row r="656" ht="13.5">
      <c r="V656" s="95"/>
    </row>
    <row r="657" ht="13.5">
      <c r="V657" s="95"/>
    </row>
    <row r="658" ht="13.5">
      <c r="V658" s="95"/>
    </row>
    <row r="659" ht="13.5">
      <c r="V659" s="95"/>
    </row>
    <row r="660" ht="13.5">
      <c r="V660" s="95"/>
    </row>
    <row r="661" ht="13.5">
      <c r="V661" s="95"/>
    </row>
    <row r="662" ht="13.5">
      <c r="V662" s="95"/>
    </row>
    <row r="663" ht="13.5">
      <c r="V663" s="95"/>
    </row>
    <row r="664" ht="13.5">
      <c r="V664" s="95"/>
    </row>
    <row r="665" ht="13.5">
      <c r="V665" s="95"/>
    </row>
    <row r="666" ht="13.5">
      <c r="V666" s="95"/>
    </row>
    <row r="667" ht="13.5">
      <c r="V667" s="95"/>
    </row>
    <row r="668" ht="13.5">
      <c r="V668" s="95"/>
    </row>
    <row r="669" ht="13.5">
      <c r="V669" s="95"/>
    </row>
    <row r="670" ht="13.5">
      <c r="V670" s="95"/>
    </row>
    <row r="671" ht="13.5">
      <c r="V671" s="95"/>
    </row>
    <row r="672" ht="13.5">
      <c r="V672" s="95"/>
    </row>
    <row r="673" ht="13.5">
      <c r="V673" s="95"/>
    </row>
    <row r="674" ht="13.5">
      <c r="V674" s="95"/>
    </row>
    <row r="675" ht="13.5">
      <c r="V675" s="95"/>
    </row>
    <row r="676" ht="13.5">
      <c r="V676" s="95"/>
    </row>
    <row r="677" ht="13.5">
      <c r="V677" s="95"/>
    </row>
    <row r="678" ht="13.5">
      <c r="V678" s="95"/>
    </row>
    <row r="679" ht="13.5">
      <c r="V679" s="95"/>
    </row>
    <row r="680" ht="13.5">
      <c r="V680" s="95"/>
    </row>
    <row r="681" ht="13.5">
      <c r="V681" s="95"/>
    </row>
    <row r="682" ht="13.5">
      <c r="V682" s="95"/>
    </row>
    <row r="683" ht="13.5">
      <c r="V683" s="95"/>
    </row>
    <row r="684" ht="13.5">
      <c r="V684" s="95"/>
    </row>
    <row r="685" ht="13.5">
      <c r="V685" s="95"/>
    </row>
    <row r="686" ht="13.5">
      <c r="V686" s="95"/>
    </row>
    <row r="687" ht="13.5">
      <c r="V687" s="95"/>
    </row>
    <row r="688" ht="13.5">
      <c r="V688" s="95"/>
    </row>
    <row r="689" ht="13.5">
      <c r="V689" s="95"/>
    </row>
    <row r="690" ht="13.5">
      <c r="V690" s="95"/>
    </row>
    <row r="691" ht="13.5">
      <c r="V691" s="95"/>
    </row>
    <row r="692" ht="13.5">
      <c r="V692" s="95"/>
    </row>
    <row r="693" ht="13.5">
      <c r="V693" s="95"/>
    </row>
    <row r="694" ht="13.5">
      <c r="V694" s="95"/>
    </row>
    <row r="695" ht="13.5">
      <c r="V695" s="95"/>
    </row>
    <row r="696" ht="13.5">
      <c r="V696" s="95"/>
    </row>
    <row r="697" ht="13.5">
      <c r="V697" s="95"/>
    </row>
    <row r="698" ht="13.5">
      <c r="V698" s="95"/>
    </row>
    <row r="699" ht="13.5">
      <c r="V699" s="95"/>
    </row>
    <row r="700" ht="13.5">
      <c r="V700" s="95"/>
    </row>
    <row r="701" ht="13.5">
      <c r="V701" s="95"/>
    </row>
    <row r="702" ht="13.5">
      <c r="V702" s="95"/>
    </row>
    <row r="703" ht="13.5">
      <c r="V703" s="95"/>
    </row>
    <row r="704" ht="13.5">
      <c r="V704" s="95"/>
    </row>
    <row r="705" ht="13.5">
      <c r="V705" s="95"/>
    </row>
    <row r="706" ht="13.5">
      <c r="V706" s="95"/>
    </row>
    <row r="707" ht="13.5">
      <c r="V707" s="95"/>
    </row>
    <row r="708" ht="13.5">
      <c r="V708" s="95"/>
    </row>
    <row r="709" ht="13.5">
      <c r="V709" s="95"/>
    </row>
    <row r="710" ht="13.5">
      <c r="V710" s="95"/>
    </row>
    <row r="711" ht="13.5">
      <c r="V711" s="95"/>
    </row>
    <row r="712" ht="13.5">
      <c r="V712" s="95"/>
    </row>
    <row r="713" ht="13.5">
      <c r="V713" s="95"/>
    </row>
    <row r="714" ht="13.5">
      <c r="V714" s="95"/>
    </row>
    <row r="715" ht="13.5">
      <c r="V715" s="95"/>
    </row>
    <row r="716" ht="13.5">
      <c r="V716" s="95"/>
    </row>
    <row r="717" ht="13.5">
      <c r="V717" s="95"/>
    </row>
    <row r="718" ht="13.5">
      <c r="V718" s="95"/>
    </row>
    <row r="719" ht="13.5">
      <c r="V719" s="95"/>
    </row>
    <row r="720" ht="13.5">
      <c r="V720" s="95"/>
    </row>
    <row r="721" ht="13.5">
      <c r="V721" s="95"/>
    </row>
    <row r="722" ht="13.5">
      <c r="V722" s="95"/>
    </row>
    <row r="723" ht="13.5">
      <c r="V723" s="95"/>
    </row>
    <row r="724" ht="13.5">
      <c r="V724" s="95"/>
    </row>
    <row r="725" ht="13.5">
      <c r="V725" s="95"/>
    </row>
    <row r="726" ht="13.5">
      <c r="V726" s="95"/>
    </row>
    <row r="727" ht="13.5">
      <c r="V727" s="95"/>
    </row>
    <row r="728" ht="13.5">
      <c r="V728" s="95"/>
    </row>
    <row r="729" ht="13.5">
      <c r="V729" s="95"/>
    </row>
    <row r="730" ht="13.5">
      <c r="V730" s="95"/>
    </row>
    <row r="731" ht="13.5">
      <c r="V731" s="95"/>
    </row>
    <row r="732" ht="13.5">
      <c r="V732" s="95"/>
    </row>
    <row r="733" ht="13.5">
      <c r="V733" s="95"/>
    </row>
    <row r="734" ht="13.5">
      <c r="V734" s="95"/>
    </row>
    <row r="735" ht="13.5">
      <c r="V735" s="95"/>
    </row>
    <row r="736" ht="13.5">
      <c r="V736" s="95"/>
    </row>
    <row r="737" ht="13.5">
      <c r="V737" s="95"/>
    </row>
    <row r="738" ht="13.5">
      <c r="V738" s="95"/>
    </row>
    <row r="739" ht="13.5">
      <c r="V739" s="95"/>
    </row>
    <row r="740" ht="13.5">
      <c r="V740" s="95"/>
    </row>
    <row r="741" ht="13.5">
      <c r="V741" s="95"/>
    </row>
    <row r="742" ht="13.5">
      <c r="V742" s="95"/>
    </row>
    <row r="743" ht="13.5">
      <c r="V743" s="95"/>
    </row>
    <row r="744" ht="13.5">
      <c r="V744" s="95"/>
    </row>
    <row r="745" ht="13.5">
      <c r="V745" s="95"/>
    </row>
    <row r="746" ht="13.5">
      <c r="V746" s="95"/>
    </row>
    <row r="747" ht="13.5">
      <c r="V747" s="95"/>
    </row>
    <row r="748" ht="13.5">
      <c r="V748" s="95"/>
    </row>
    <row r="749" ht="13.5">
      <c r="V749" s="95"/>
    </row>
    <row r="750" ht="13.5">
      <c r="V750" s="95"/>
    </row>
    <row r="751" ht="13.5">
      <c r="V751" s="95"/>
    </row>
    <row r="752" ht="13.5">
      <c r="V752" s="95"/>
    </row>
    <row r="753" ht="13.5">
      <c r="V753" s="95"/>
    </row>
    <row r="754" ht="13.5">
      <c r="V754" s="95"/>
    </row>
    <row r="755" ht="13.5">
      <c r="V755" s="95"/>
    </row>
    <row r="756" ht="13.5">
      <c r="V756" s="95"/>
    </row>
    <row r="757" ht="13.5">
      <c r="V757" s="95"/>
    </row>
    <row r="758" ht="13.5">
      <c r="V758" s="95"/>
    </row>
    <row r="759" ht="13.5">
      <c r="V759" s="95"/>
    </row>
    <row r="760" ht="13.5">
      <c r="V760" s="95"/>
    </row>
    <row r="761" ht="13.5">
      <c r="V761" s="95"/>
    </row>
    <row r="762" ht="13.5">
      <c r="V762" s="95"/>
    </row>
    <row r="763" ht="13.5">
      <c r="V763" s="95"/>
    </row>
    <row r="764" ht="13.5">
      <c r="V764" s="95"/>
    </row>
    <row r="765" ht="13.5">
      <c r="V765" s="95"/>
    </row>
    <row r="766" ht="13.5">
      <c r="V766" s="95"/>
    </row>
    <row r="767" ht="13.5">
      <c r="V767" s="95"/>
    </row>
    <row r="768" ht="13.5">
      <c r="V768" s="95"/>
    </row>
    <row r="769" ht="13.5">
      <c r="V769" s="95"/>
    </row>
    <row r="770" ht="13.5">
      <c r="V770" s="95"/>
    </row>
    <row r="771" ht="13.5">
      <c r="V771" s="95"/>
    </row>
    <row r="772" ht="13.5">
      <c r="V772" s="95"/>
    </row>
    <row r="773" ht="13.5">
      <c r="V773" s="95"/>
    </row>
    <row r="774" ht="13.5">
      <c r="V774" s="95"/>
    </row>
    <row r="775" ht="13.5">
      <c r="V775" s="95"/>
    </row>
    <row r="776" ht="13.5">
      <c r="V776" s="95"/>
    </row>
    <row r="777" ht="13.5">
      <c r="V777" s="95"/>
    </row>
    <row r="778" ht="13.5">
      <c r="V778" s="95"/>
    </row>
    <row r="779" ht="13.5">
      <c r="V779" s="95"/>
    </row>
    <row r="780" ht="13.5">
      <c r="V780" s="95"/>
    </row>
    <row r="781" ht="13.5">
      <c r="V781" s="95"/>
    </row>
    <row r="782" ht="13.5">
      <c r="V782" s="95"/>
    </row>
    <row r="783" ht="13.5">
      <c r="V783" s="95"/>
    </row>
    <row r="784" ht="13.5">
      <c r="V784" s="95"/>
    </row>
    <row r="785" ht="13.5">
      <c r="V785" s="95"/>
    </row>
    <row r="786" ht="13.5">
      <c r="V786" s="95"/>
    </row>
    <row r="787" ht="13.5">
      <c r="V787" s="95"/>
    </row>
    <row r="788" ht="13.5">
      <c r="V788" s="95"/>
    </row>
    <row r="789" ht="13.5">
      <c r="V789" s="95"/>
    </row>
    <row r="790" ht="13.5">
      <c r="V790" s="95"/>
    </row>
    <row r="791" ht="13.5">
      <c r="V791" s="95"/>
    </row>
    <row r="792" ht="13.5">
      <c r="V792" s="95"/>
    </row>
    <row r="793" ht="13.5">
      <c r="V793" s="95"/>
    </row>
    <row r="794" ht="13.5">
      <c r="V794" s="95"/>
    </row>
    <row r="795" ht="13.5">
      <c r="V795" s="95"/>
    </row>
    <row r="796" ht="13.5">
      <c r="V796" s="95"/>
    </row>
    <row r="797" ht="13.5">
      <c r="V797" s="95"/>
    </row>
    <row r="798" ht="13.5">
      <c r="V798" s="95"/>
    </row>
    <row r="799" ht="13.5">
      <c r="V799" s="95"/>
    </row>
    <row r="800" ht="13.5">
      <c r="V800" s="95"/>
    </row>
    <row r="801" ht="13.5">
      <c r="V801" s="95"/>
    </row>
    <row r="802" ht="13.5">
      <c r="V802" s="95"/>
    </row>
    <row r="803" ht="13.5">
      <c r="V803" s="95"/>
    </row>
    <row r="804" ht="13.5">
      <c r="V804" s="95"/>
    </row>
    <row r="805" ht="13.5">
      <c r="V805" s="95"/>
    </row>
    <row r="806" ht="13.5">
      <c r="V806" s="95"/>
    </row>
    <row r="807" ht="13.5">
      <c r="V807" s="95"/>
    </row>
    <row r="808" ht="13.5">
      <c r="V808" s="95"/>
    </row>
    <row r="809" ht="13.5">
      <c r="V809" s="95"/>
    </row>
    <row r="810" ht="13.5">
      <c r="V810" s="95"/>
    </row>
    <row r="811" ht="13.5">
      <c r="V811" s="95"/>
    </row>
    <row r="812" ht="13.5">
      <c r="V812" s="95"/>
    </row>
    <row r="813" ht="13.5">
      <c r="V813" s="95"/>
    </row>
    <row r="814" ht="13.5">
      <c r="V814" s="95"/>
    </row>
    <row r="815" ht="13.5">
      <c r="V815" s="95"/>
    </row>
    <row r="816" ht="13.5">
      <c r="V816" s="95"/>
    </row>
    <row r="817" ht="13.5">
      <c r="V817" s="95"/>
    </row>
    <row r="818" ht="13.5">
      <c r="V818" s="95"/>
    </row>
    <row r="819" ht="13.5">
      <c r="V819" s="95"/>
    </row>
    <row r="820" ht="13.5">
      <c r="V820" s="95"/>
    </row>
    <row r="821" ht="13.5">
      <c r="V821" s="95"/>
    </row>
    <row r="822" ht="13.5">
      <c r="V822" s="95"/>
    </row>
    <row r="823" ht="13.5">
      <c r="V823" s="95"/>
    </row>
    <row r="824" ht="13.5">
      <c r="V824" s="95"/>
    </row>
    <row r="825" ht="13.5">
      <c r="V825" s="95"/>
    </row>
    <row r="826" ht="13.5">
      <c r="V826" s="95"/>
    </row>
    <row r="827" ht="13.5">
      <c r="V827" s="95"/>
    </row>
    <row r="828" ht="13.5">
      <c r="V828" s="95"/>
    </row>
    <row r="829" ht="13.5">
      <c r="V829" s="95"/>
    </row>
    <row r="830" ht="13.5">
      <c r="V830" s="95"/>
    </row>
    <row r="831" ht="13.5">
      <c r="V831" s="95"/>
    </row>
    <row r="832" ht="13.5">
      <c r="V832" s="95"/>
    </row>
    <row r="833" ht="13.5">
      <c r="V833" s="95"/>
    </row>
    <row r="834" ht="13.5">
      <c r="V834" s="95"/>
    </row>
    <row r="835" ht="13.5">
      <c r="V835" s="95"/>
    </row>
    <row r="836" ht="13.5">
      <c r="V836" s="95"/>
    </row>
    <row r="837" ht="13.5">
      <c r="V837" s="95"/>
    </row>
    <row r="838" ht="13.5">
      <c r="V838" s="95"/>
    </row>
    <row r="839" ht="13.5">
      <c r="V839" s="95"/>
    </row>
    <row r="840" ht="13.5">
      <c r="V840" s="95"/>
    </row>
    <row r="841" ht="13.5">
      <c r="V841" s="95"/>
    </row>
    <row r="842" ht="13.5">
      <c r="V842" s="95"/>
    </row>
    <row r="843" ht="13.5">
      <c r="V843" s="95"/>
    </row>
    <row r="844" ht="13.5">
      <c r="V844" s="95"/>
    </row>
    <row r="845" ht="13.5">
      <c r="V845" s="95"/>
    </row>
    <row r="846" ht="13.5">
      <c r="V846" s="95"/>
    </row>
    <row r="847" ht="13.5">
      <c r="V847" s="95"/>
    </row>
    <row r="848" ht="13.5">
      <c r="V848" s="95"/>
    </row>
    <row r="849" ht="13.5">
      <c r="V849" s="95"/>
    </row>
    <row r="850" ht="13.5">
      <c r="V850" s="95"/>
    </row>
    <row r="851" ht="13.5">
      <c r="V851" s="95"/>
    </row>
    <row r="852" ht="13.5">
      <c r="V852" s="95"/>
    </row>
    <row r="853" ht="13.5">
      <c r="V853" s="95"/>
    </row>
    <row r="854" ht="13.5">
      <c r="V854" s="95"/>
    </row>
    <row r="855" ht="13.5">
      <c r="V855" s="95"/>
    </row>
    <row r="856" ht="13.5">
      <c r="V856" s="95"/>
    </row>
    <row r="857" ht="13.5">
      <c r="V857" s="95"/>
    </row>
    <row r="858" ht="13.5">
      <c r="V858" s="95"/>
    </row>
    <row r="859" ht="13.5">
      <c r="V859" s="95"/>
    </row>
    <row r="860" ht="13.5">
      <c r="V860" s="95"/>
    </row>
    <row r="861" ht="13.5">
      <c r="V861" s="95"/>
    </row>
    <row r="862" ht="13.5">
      <c r="V862" s="95"/>
    </row>
    <row r="863" ht="13.5">
      <c r="V863" s="95"/>
    </row>
    <row r="864" ht="13.5">
      <c r="V864" s="95"/>
    </row>
    <row r="865" ht="13.5">
      <c r="V865" s="95"/>
    </row>
    <row r="866" ht="13.5">
      <c r="V866" s="95"/>
    </row>
    <row r="867" ht="13.5">
      <c r="V867" s="95"/>
    </row>
    <row r="868" ht="13.5">
      <c r="V868" s="95"/>
    </row>
    <row r="869" ht="13.5">
      <c r="V869" s="95"/>
    </row>
    <row r="870" ht="13.5">
      <c r="V870" s="95"/>
    </row>
    <row r="871" ht="13.5">
      <c r="V871" s="95"/>
    </row>
    <row r="872" ht="13.5">
      <c r="V872" s="95"/>
    </row>
    <row r="873" ht="13.5">
      <c r="V873" s="95"/>
    </row>
    <row r="874" ht="13.5">
      <c r="V874" s="95"/>
    </row>
    <row r="875" ht="13.5">
      <c r="V875" s="95"/>
    </row>
    <row r="876" ht="13.5">
      <c r="V876" s="95"/>
    </row>
    <row r="877" ht="13.5">
      <c r="V877" s="95"/>
    </row>
    <row r="878" ht="13.5">
      <c r="V878" s="95"/>
    </row>
    <row r="879" ht="13.5">
      <c r="V879" s="95"/>
    </row>
    <row r="880" ht="13.5">
      <c r="V880" s="95"/>
    </row>
    <row r="881" ht="13.5">
      <c r="V881" s="95"/>
    </row>
    <row r="882" ht="13.5">
      <c r="V882" s="95"/>
    </row>
    <row r="883" ht="13.5">
      <c r="V883" s="95"/>
    </row>
    <row r="884" ht="13.5">
      <c r="V884" s="95"/>
    </row>
    <row r="885" ht="13.5">
      <c r="V885" s="95"/>
    </row>
    <row r="886" ht="13.5">
      <c r="V886" s="95"/>
    </row>
    <row r="887" ht="13.5">
      <c r="V887" s="95"/>
    </row>
    <row r="888" ht="13.5">
      <c r="V888" s="95"/>
    </row>
    <row r="889" ht="13.5">
      <c r="V889" s="95"/>
    </row>
    <row r="890" ht="13.5">
      <c r="V890" s="95"/>
    </row>
    <row r="891" ht="13.5">
      <c r="V891" s="95"/>
    </row>
    <row r="892" ht="13.5">
      <c r="V892" s="95"/>
    </row>
    <row r="893" ht="13.5">
      <c r="V893" s="95"/>
    </row>
    <row r="894" ht="13.5">
      <c r="V894" s="95"/>
    </row>
    <row r="895" ht="13.5">
      <c r="V895" s="95"/>
    </row>
    <row r="896" ht="13.5">
      <c r="V896" s="95"/>
    </row>
    <row r="897" ht="13.5">
      <c r="V897" s="95"/>
    </row>
    <row r="898" ht="13.5">
      <c r="V898" s="95"/>
    </row>
    <row r="899" ht="13.5">
      <c r="V899" s="95"/>
    </row>
    <row r="900" ht="13.5">
      <c r="V900" s="95"/>
    </row>
    <row r="901" ht="13.5">
      <c r="V901" s="95"/>
    </row>
    <row r="902" ht="13.5">
      <c r="V902" s="95"/>
    </row>
    <row r="903" ht="13.5">
      <c r="V903" s="95"/>
    </row>
    <row r="904" ht="13.5">
      <c r="V904" s="95"/>
    </row>
    <row r="905" ht="13.5">
      <c r="V905" s="95"/>
    </row>
    <row r="906" ht="13.5">
      <c r="V906" s="95"/>
    </row>
    <row r="907" ht="13.5">
      <c r="V907" s="95"/>
    </row>
    <row r="908" ht="13.5">
      <c r="V908" s="95"/>
    </row>
    <row r="909" ht="13.5">
      <c r="V909" s="95"/>
    </row>
    <row r="910" ht="13.5">
      <c r="V910" s="95"/>
    </row>
    <row r="911" ht="13.5">
      <c r="V911" s="95"/>
    </row>
    <row r="912" ht="13.5">
      <c r="V912" s="95"/>
    </row>
    <row r="913" ht="13.5">
      <c r="V913" s="95"/>
    </row>
    <row r="914" ht="13.5">
      <c r="V914" s="95"/>
    </row>
    <row r="915" ht="13.5">
      <c r="V915" s="95"/>
    </row>
    <row r="916" ht="13.5">
      <c r="V916" s="95"/>
    </row>
    <row r="917" ht="13.5">
      <c r="V917" s="95"/>
    </row>
    <row r="918" ht="13.5">
      <c r="V918" s="95"/>
    </row>
    <row r="919" ht="13.5">
      <c r="V919" s="95"/>
    </row>
    <row r="920" ht="13.5">
      <c r="V920" s="95"/>
    </row>
    <row r="921" ht="13.5">
      <c r="V921" s="95"/>
    </row>
    <row r="922" ht="13.5">
      <c r="V922" s="95"/>
    </row>
    <row r="923" ht="13.5">
      <c r="V923" s="95"/>
    </row>
    <row r="924" ht="13.5">
      <c r="V924" s="95"/>
    </row>
    <row r="925" ht="13.5">
      <c r="V925" s="95"/>
    </row>
    <row r="926" ht="13.5">
      <c r="V926" s="95"/>
    </row>
    <row r="927" ht="13.5">
      <c r="V927" s="95"/>
    </row>
    <row r="928" ht="13.5">
      <c r="V928" s="95"/>
    </row>
    <row r="929" ht="13.5">
      <c r="V929" s="95"/>
    </row>
    <row r="930" ht="13.5">
      <c r="V930" s="95"/>
    </row>
    <row r="931" ht="13.5">
      <c r="V931" s="95"/>
    </row>
    <row r="932" ht="13.5">
      <c r="V932" s="95"/>
    </row>
    <row r="933" ht="13.5">
      <c r="V933" s="95"/>
    </row>
    <row r="934" ht="13.5">
      <c r="V934" s="95"/>
    </row>
    <row r="935" ht="13.5">
      <c r="V935" s="95"/>
    </row>
    <row r="936" ht="13.5">
      <c r="V936" s="95"/>
    </row>
    <row r="937" ht="13.5">
      <c r="V937" s="95"/>
    </row>
    <row r="938" ht="13.5">
      <c r="V938" s="95"/>
    </row>
    <row r="939" ht="13.5">
      <c r="V939" s="95"/>
    </row>
    <row r="940" ht="13.5">
      <c r="V940" s="95"/>
    </row>
    <row r="941" ht="13.5">
      <c r="V941" s="95"/>
    </row>
    <row r="942" ht="13.5">
      <c r="V942" s="95"/>
    </row>
    <row r="943" ht="13.5">
      <c r="V943" s="95"/>
    </row>
    <row r="944" ht="13.5">
      <c r="V944" s="95"/>
    </row>
    <row r="945" ht="13.5">
      <c r="V945" s="95"/>
    </row>
    <row r="946" ht="13.5">
      <c r="V946" s="95"/>
    </row>
    <row r="947" ht="13.5">
      <c r="V947" s="95"/>
    </row>
    <row r="948" ht="13.5">
      <c r="V948" s="95"/>
    </row>
    <row r="949" ht="13.5">
      <c r="V949" s="95"/>
    </row>
    <row r="950" ht="13.5">
      <c r="V950" s="95"/>
    </row>
    <row r="951" ht="13.5">
      <c r="V951" s="95"/>
    </row>
    <row r="952" ht="13.5">
      <c r="V952" s="95"/>
    </row>
    <row r="953" ht="13.5">
      <c r="V953" s="95"/>
    </row>
    <row r="954" ht="13.5">
      <c r="V954" s="95"/>
    </row>
    <row r="955" ht="13.5">
      <c r="V955" s="95"/>
    </row>
    <row r="956" ht="13.5">
      <c r="V956" s="95"/>
    </row>
    <row r="957" ht="13.5">
      <c r="V957" s="95"/>
    </row>
    <row r="958" ht="13.5">
      <c r="V958" s="95"/>
    </row>
    <row r="959" ht="13.5">
      <c r="V959" s="95"/>
    </row>
    <row r="960" ht="13.5">
      <c r="V960" s="95"/>
    </row>
    <row r="961" ht="13.5">
      <c r="V961" s="95"/>
    </row>
    <row r="962" ht="13.5">
      <c r="V962" s="95"/>
    </row>
    <row r="963" ht="13.5">
      <c r="V963" s="95"/>
    </row>
    <row r="964" ht="13.5">
      <c r="V964" s="95"/>
    </row>
    <row r="965" ht="13.5">
      <c r="V965" s="95"/>
    </row>
    <row r="966" ht="13.5">
      <c r="V966" s="95"/>
    </row>
    <row r="967" ht="13.5">
      <c r="V967" s="95"/>
    </row>
    <row r="968" ht="13.5">
      <c r="V968" s="95"/>
    </row>
    <row r="969" ht="13.5">
      <c r="V969" s="95"/>
    </row>
    <row r="970" ht="13.5">
      <c r="V970" s="95"/>
    </row>
    <row r="971" ht="13.5">
      <c r="V971" s="95"/>
    </row>
    <row r="972" ht="13.5">
      <c r="V972" s="95"/>
    </row>
    <row r="973" ht="13.5">
      <c r="V973" s="95"/>
    </row>
    <row r="974" ht="13.5">
      <c r="V974" s="95"/>
    </row>
    <row r="975" ht="13.5">
      <c r="V975" s="95"/>
    </row>
    <row r="976" ht="13.5">
      <c r="V976" s="95"/>
    </row>
    <row r="977" ht="13.5">
      <c r="V977" s="95"/>
    </row>
    <row r="978" ht="13.5">
      <c r="V978" s="95"/>
    </row>
    <row r="979" ht="13.5">
      <c r="V979" s="95"/>
    </row>
    <row r="980" ht="13.5">
      <c r="V980" s="95"/>
    </row>
    <row r="981" ht="13.5">
      <c r="V981" s="95"/>
    </row>
    <row r="982" ht="13.5">
      <c r="V982" s="95"/>
    </row>
    <row r="983" ht="13.5">
      <c r="V983" s="95"/>
    </row>
    <row r="984" ht="13.5">
      <c r="V984" s="95"/>
    </row>
    <row r="985" ht="13.5">
      <c r="V985" s="95"/>
    </row>
    <row r="986" ht="13.5">
      <c r="V986" s="95"/>
    </row>
    <row r="987" ht="13.5">
      <c r="V987" s="95"/>
    </row>
    <row r="988" ht="13.5">
      <c r="V988" s="95"/>
    </row>
    <row r="989" ht="13.5">
      <c r="V989" s="95"/>
    </row>
    <row r="990" ht="13.5">
      <c r="V990" s="95"/>
    </row>
    <row r="991" ht="13.5">
      <c r="V991" s="95"/>
    </row>
    <row r="992" ht="13.5">
      <c r="V992" s="95"/>
    </row>
    <row r="993" ht="13.5">
      <c r="V993" s="95"/>
    </row>
    <row r="994" ht="13.5">
      <c r="V994" s="95"/>
    </row>
    <row r="995" ht="13.5">
      <c r="V995" s="95"/>
    </row>
    <row r="996" ht="13.5">
      <c r="V996" s="95"/>
    </row>
    <row r="997" ht="13.5">
      <c r="V997" s="95"/>
    </row>
    <row r="998" ht="13.5">
      <c r="V998" s="95"/>
    </row>
    <row r="999" ht="13.5">
      <c r="V999" s="95"/>
    </row>
    <row r="1000" ht="13.5">
      <c r="V1000" s="95"/>
    </row>
    <row r="1001" ht="13.5">
      <c r="V1001" s="95"/>
    </row>
    <row r="1002" ht="13.5">
      <c r="V1002" s="95"/>
    </row>
    <row r="1003" ht="13.5">
      <c r="V1003" s="95"/>
    </row>
    <row r="1004" ht="13.5">
      <c r="V1004" s="95"/>
    </row>
    <row r="1005" ht="13.5">
      <c r="V1005" s="95"/>
    </row>
    <row r="1006" ht="13.5">
      <c r="V1006" s="95"/>
    </row>
    <row r="1007" ht="13.5">
      <c r="V1007" s="95"/>
    </row>
    <row r="1008" ht="13.5">
      <c r="V1008" s="95"/>
    </row>
    <row r="1009" ht="13.5">
      <c r="V1009" s="95"/>
    </row>
    <row r="1010" ht="13.5">
      <c r="V1010" s="95"/>
    </row>
    <row r="1011" ht="13.5">
      <c r="V1011" s="95"/>
    </row>
    <row r="1012" ht="13.5">
      <c r="V1012" s="95"/>
    </row>
    <row r="1013" ht="13.5">
      <c r="V1013" s="95"/>
    </row>
    <row r="1014" ht="13.5">
      <c r="V1014" s="95"/>
    </row>
    <row r="1015" ht="13.5">
      <c r="V1015" s="95"/>
    </row>
    <row r="1016" ht="13.5">
      <c r="V1016" s="95"/>
    </row>
    <row r="1017" ht="13.5">
      <c r="V1017" s="95"/>
    </row>
    <row r="1018" ht="13.5">
      <c r="V1018" s="95"/>
    </row>
    <row r="1019" ht="13.5">
      <c r="V1019" s="95"/>
    </row>
    <row r="1020" ht="13.5">
      <c r="V1020" s="95"/>
    </row>
    <row r="1021" ht="13.5">
      <c r="V1021" s="95"/>
    </row>
    <row r="1022" ht="13.5">
      <c r="V1022" s="95"/>
    </row>
    <row r="1023" ht="13.5">
      <c r="V1023" s="95"/>
    </row>
    <row r="1024" ht="13.5">
      <c r="V1024" s="95"/>
    </row>
    <row r="1025" ht="13.5">
      <c r="V1025" s="95"/>
    </row>
    <row r="1026" ht="13.5">
      <c r="V1026" s="95"/>
    </row>
    <row r="1027" ht="13.5">
      <c r="V1027" s="95"/>
    </row>
    <row r="1028" ht="13.5">
      <c r="V1028" s="95"/>
    </row>
    <row r="1029" ht="13.5">
      <c r="V1029" s="95"/>
    </row>
    <row r="1030" ht="13.5">
      <c r="V1030" s="95"/>
    </row>
    <row r="1031" ht="13.5">
      <c r="V1031" s="95"/>
    </row>
    <row r="1032" ht="13.5">
      <c r="V1032" s="95"/>
    </row>
    <row r="1033" ht="13.5">
      <c r="V1033" s="95"/>
    </row>
    <row r="1034" ht="13.5">
      <c r="V1034" s="95"/>
    </row>
    <row r="1035" ht="13.5">
      <c r="V1035" s="95"/>
    </row>
    <row r="1036" ht="13.5">
      <c r="V1036" s="95"/>
    </row>
    <row r="1037" ht="13.5">
      <c r="V1037" s="95"/>
    </row>
    <row r="1038" ht="13.5">
      <c r="V1038" s="95"/>
    </row>
    <row r="1039" ht="13.5">
      <c r="V1039" s="95"/>
    </row>
    <row r="1040" ht="13.5">
      <c r="V1040" s="95"/>
    </row>
    <row r="1041" ht="13.5">
      <c r="V1041" s="95"/>
    </row>
    <row r="1042" ht="13.5">
      <c r="V1042" s="95"/>
    </row>
    <row r="1043" ht="13.5">
      <c r="V1043" s="95"/>
    </row>
    <row r="1044" ht="13.5">
      <c r="V1044" s="95"/>
    </row>
    <row r="1045" ht="13.5">
      <c r="V1045" s="95"/>
    </row>
    <row r="1046" ht="13.5">
      <c r="V1046" s="95"/>
    </row>
    <row r="1047" ht="13.5">
      <c r="V1047" s="95"/>
    </row>
    <row r="1048" ht="13.5">
      <c r="V1048" s="95"/>
    </row>
    <row r="1049" ht="13.5">
      <c r="V1049" s="95"/>
    </row>
    <row r="1050" ht="13.5">
      <c r="V1050" s="95"/>
    </row>
    <row r="1051" ht="13.5">
      <c r="V1051" s="95"/>
    </row>
    <row r="1052" ht="13.5">
      <c r="V1052" s="95"/>
    </row>
    <row r="1053" ht="13.5">
      <c r="V1053" s="95"/>
    </row>
    <row r="1054" ht="13.5">
      <c r="V1054" s="95"/>
    </row>
    <row r="1055" ht="13.5">
      <c r="V1055" s="95"/>
    </row>
    <row r="1056" ht="13.5">
      <c r="V1056" s="95"/>
    </row>
    <row r="1057" ht="13.5">
      <c r="V1057" s="95"/>
    </row>
    <row r="1058" ht="13.5">
      <c r="V1058" s="95"/>
    </row>
    <row r="1059" ht="13.5">
      <c r="V1059" s="95"/>
    </row>
    <row r="1060" ht="13.5">
      <c r="V1060" s="95"/>
    </row>
    <row r="1061" ht="13.5">
      <c r="V1061" s="95"/>
    </row>
    <row r="1062" ht="13.5">
      <c r="V1062" s="95"/>
    </row>
    <row r="1063" ht="13.5">
      <c r="V1063" s="95"/>
    </row>
    <row r="1064" ht="13.5">
      <c r="V1064" s="95"/>
    </row>
    <row r="1065" ht="13.5">
      <c r="V1065" s="95"/>
    </row>
    <row r="1066" ht="13.5">
      <c r="V1066" s="95"/>
    </row>
    <row r="1067" ht="13.5">
      <c r="V1067" s="95"/>
    </row>
    <row r="1068" ht="13.5">
      <c r="V1068" s="95"/>
    </row>
    <row r="1069" ht="13.5">
      <c r="V1069" s="95"/>
    </row>
    <row r="1070" ht="13.5">
      <c r="V1070" s="95"/>
    </row>
    <row r="1071" ht="13.5">
      <c r="V1071" s="95"/>
    </row>
    <row r="1072" ht="13.5">
      <c r="V1072" s="95"/>
    </row>
    <row r="1073" ht="13.5">
      <c r="V1073" s="95"/>
    </row>
    <row r="1074" ht="13.5">
      <c r="V1074" s="95"/>
    </row>
    <row r="1075" ht="13.5">
      <c r="V1075" s="95"/>
    </row>
    <row r="1076" ht="13.5">
      <c r="V1076" s="95"/>
    </row>
    <row r="1077" ht="13.5">
      <c r="V1077" s="95"/>
    </row>
    <row r="1078" ht="13.5">
      <c r="V1078" s="95"/>
    </row>
    <row r="1079" ht="13.5">
      <c r="V1079" s="95"/>
    </row>
    <row r="1080" ht="13.5">
      <c r="V1080" s="95"/>
    </row>
    <row r="1081" ht="13.5">
      <c r="V1081" s="95"/>
    </row>
    <row r="1082" ht="13.5">
      <c r="V1082" s="95"/>
    </row>
    <row r="1083" ht="13.5">
      <c r="V1083" s="95"/>
    </row>
    <row r="1084" ht="13.5">
      <c r="V1084" s="95"/>
    </row>
    <row r="1085" ht="13.5">
      <c r="V1085" s="95"/>
    </row>
    <row r="1086" ht="13.5">
      <c r="V1086" s="95"/>
    </row>
    <row r="1087" ht="13.5">
      <c r="V1087" s="95"/>
    </row>
    <row r="1088" ht="13.5">
      <c r="V1088" s="95"/>
    </row>
    <row r="1089" ht="13.5">
      <c r="V1089" s="95"/>
    </row>
    <row r="1090" ht="13.5">
      <c r="V1090" s="95"/>
    </row>
    <row r="1091" ht="13.5">
      <c r="V1091" s="95"/>
    </row>
    <row r="1092" ht="13.5">
      <c r="V1092" s="95"/>
    </row>
    <row r="1093" ht="13.5">
      <c r="V1093" s="95"/>
    </row>
    <row r="1094" ht="13.5">
      <c r="V1094" s="95"/>
    </row>
    <row r="1095" ht="13.5">
      <c r="V1095" s="95"/>
    </row>
    <row r="1096" ht="13.5">
      <c r="V1096" s="95"/>
    </row>
    <row r="1097" ht="13.5">
      <c r="V1097" s="95"/>
    </row>
    <row r="1098" ht="13.5">
      <c r="V1098" s="95"/>
    </row>
    <row r="1099" ht="13.5">
      <c r="V1099" s="95"/>
    </row>
    <row r="1100" ht="13.5">
      <c r="V1100" s="95"/>
    </row>
    <row r="1101" ht="13.5">
      <c r="V1101" s="95"/>
    </row>
    <row r="1102" ht="13.5">
      <c r="V1102" s="95"/>
    </row>
    <row r="1103" ht="13.5">
      <c r="V1103" s="95"/>
    </row>
    <row r="1104" ht="13.5">
      <c r="V1104" s="95"/>
    </row>
    <row r="1105" ht="13.5">
      <c r="V1105" s="95"/>
    </row>
    <row r="1106" ht="13.5">
      <c r="V1106" s="95"/>
    </row>
    <row r="1107" ht="13.5">
      <c r="V1107" s="95"/>
    </row>
    <row r="1108" ht="13.5">
      <c r="V1108" s="95"/>
    </row>
    <row r="1109" ht="13.5">
      <c r="V1109" s="95"/>
    </row>
    <row r="1110" ht="13.5">
      <c r="V1110" s="95"/>
    </row>
    <row r="1111" ht="13.5">
      <c r="V1111" s="95"/>
    </row>
    <row r="1112" ht="13.5">
      <c r="V1112" s="95"/>
    </row>
    <row r="1113" ht="13.5">
      <c r="V1113" s="95"/>
    </row>
    <row r="1114" ht="13.5">
      <c r="V1114" s="95"/>
    </row>
    <row r="1115" ht="13.5">
      <c r="V1115" s="95"/>
    </row>
    <row r="1116" ht="13.5">
      <c r="V1116" s="95"/>
    </row>
    <row r="1117" ht="13.5">
      <c r="V1117" s="95"/>
    </row>
    <row r="1118" ht="13.5">
      <c r="V1118" s="95"/>
    </row>
    <row r="1119" ht="13.5">
      <c r="V1119" s="95"/>
    </row>
    <row r="1120" ht="13.5">
      <c r="V1120" s="95"/>
    </row>
    <row r="1121" ht="13.5">
      <c r="V1121" s="95"/>
    </row>
    <row r="1122" ht="13.5">
      <c r="V1122" s="95"/>
    </row>
    <row r="1123" ht="13.5">
      <c r="V1123" s="95"/>
    </row>
    <row r="1124" ht="13.5">
      <c r="V1124" s="95"/>
    </row>
    <row r="1125" ht="13.5">
      <c r="V1125" s="95"/>
    </row>
    <row r="1126" ht="13.5">
      <c r="V1126" s="95"/>
    </row>
    <row r="1127" ht="13.5">
      <c r="V1127" s="95"/>
    </row>
    <row r="1128" ht="13.5">
      <c r="V1128" s="95"/>
    </row>
    <row r="1129" ht="13.5">
      <c r="V1129" s="95"/>
    </row>
    <row r="1130" ht="13.5">
      <c r="V1130" s="95"/>
    </row>
    <row r="1131" ht="13.5">
      <c r="V1131" s="95"/>
    </row>
    <row r="1132" ht="13.5">
      <c r="V1132" s="95"/>
    </row>
    <row r="1133" ht="13.5">
      <c r="V1133" s="95"/>
    </row>
    <row r="1134" ht="13.5">
      <c r="V1134" s="95"/>
    </row>
    <row r="1135" ht="13.5">
      <c r="V1135" s="95"/>
    </row>
    <row r="1136" ht="13.5">
      <c r="V1136" s="95"/>
    </row>
    <row r="1137" ht="13.5">
      <c r="V1137" s="95"/>
    </row>
    <row r="1138" ht="13.5">
      <c r="V1138" s="95"/>
    </row>
    <row r="1139" ht="13.5">
      <c r="V1139" s="95"/>
    </row>
    <row r="1140" ht="13.5">
      <c r="V1140" s="95"/>
    </row>
    <row r="1141" ht="13.5">
      <c r="V1141" s="95"/>
    </row>
    <row r="1142" ht="13.5">
      <c r="V1142" s="95"/>
    </row>
    <row r="1143" ht="13.5">
      <c r="V1143" s="95"/>
    </row>
    <row r="1144" ht="13.5">
      <c r="V1144" s="95"/>
    </row>
    <row r="1145" ht="13.5">
      <c r="V1145" s="95"/>
    </row>
    <row r="1146" ht="13.5">
      <c r="V1146" s="95"/>
    </row>
    <row r="1147" ht="13.5">
      <c r="V1147" s="95"/>
    </row>
    <row r="1148" ht="13.5">
      <c r="V1148" s="95"/>
    </row>
    <row r="1149" ht="13.5">
      <c r="V1149" s="95"/>
    </row>
  </sheetData>
  <sheetProtection sheet="1" objects="1" scenarios="1" selectLockedCells="1"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N34"/>
  <sheetViews>
    <sheetView zoomScale="83" zoomScaleNormal="83" zoomScalePageLayoutView="0" workbookViewId="0" topLeftCell="A1">
      <selection activeCell="C7" sqref="C7:AK31"/>
    </sheetView>
  </sheetViews>
  <sheetFormatPr defaultColWidth="9.00390625" defaultRowHeight="13.5"/>
  <cols>
    <col min="1" max="1" width="7.875" style="0" customWidth="1"/>
    <col min="2" max="2" width="9.00390625" style="0" hidden="1" customWidth="1"/>
    <col min="3" max="3" width="4.75390625" style="0" customWidth="1"/>
    <col min="4" max="4" width="7.625" style="0" customWidth="1"/>
    <col min="5" max="5" width="20.50390625" style="0" customWidth="1"/>
    <col min="6" max="6" width="13.50390625" style="0" customWidth="1"/>
    <col min="7" max="7" width="10.875" style="0" customWidth="1"/>
    <col min="8" max="8" width="3.375" style="0" customWidth="1"/>
    <col min="9" max="9" width="1.37890625" style="0" customWidth="1"/>
    <col min="10" max="10" width="3.375" style="0" customWidth="1"/>
    <col min="11" max="11" width="1.00390625" style="0" customWidth="1"/>
    <col min="12" max="12" width="2.75390625" style="0" customWidth="1"/>
    <col min="13" max="13" width="1.00390625" style="0" customWidth="1"/>
    <col min="14" max="14" width="3.25390625" style="0" customWidth="1"/>
    <col min="15" max="15" width="8.875" style="0" hidden="1" customWidth="1"/>
    <col min="16" max="16" width="3.50390625" style="0" customWidth="1"/>
    <col min="17" max="17" width="1.75390625" style="0" customWidth="1"/>
    <col min="18" max="18" width="2.875" style="0" customWidth="1"/>
    <col min="19" max="19" width="1.12109375" style="0" customWidth="1"/>
    <col min="20" max="20" width="3.625" style="0" customWidth="1"/>
    <col min="21" max="21" width="1.00390625" style="0" customWidth="1"/>
    <col min="22" max="22" width="2.75390625" style="0" customWidth="1"/>
    <col min="23" max="23" width="3.875" style="0" customWidth="1"/>
    <col min="24" max="25" width="9.00390625" style="0" hidden="1" customWidth="1"/>
    <col min="26" max="26" width="3.125" style="0" customWidth="1"/>
    <col min="27" max="27" width="1.00390625" style="0" customWidth="1"/>
    <col min="28" max="28" width="3.375" style="0" customWidth="1"/>
    <col min="29" max="29" width="1.00390625" style="0" customWidth="1"/>
    <col min="30" max="30" width="4.50390625" style="0" customWidth="1"/>
    <col min="31" max="31" width="9.00390625" style="0" hidden="1" customWidth="1"/>
    <col min="32" max="32" width="3.125" style="0" customWidth="1"/>
    <col min="33" max="33" width="1.00390625" style="0" customWidth="1"/>
    <col min="34" max="34" width="3.625" style="0" customWidth="1"/>
    <col min="35" max="35" width="1.4921875" style="0" customWidth="1"/>
    <col min="36" max="36" width="3.625" style="0" customWidth="1"/>
    <col min="37" max="37" width="6.375" style="38" customWidth="1"/>
    <col min="38" max="38" width="3.50390625" style="0" customWidth="1"/>
  </cols>
  <sheetData>
    <row r="1" spans="2:4" ht="44.25" customHeight="1">
      <c r="B1" s="38"/>
      <c r="C1" s="52"/>
      <c r="D1" s="62"/>
    </row>
    <row r="2" spans="2:4" ht="18.75">
      <c r="B2" s="38"/>
      <c r="C2" s="53" t="s">
        <v>42</v>
      </c>
      <c r="D2" s="62"/>
    </row>
    <row r="3" spans="2:4" ht="13.5">
      <c r="B3" s="38"/>
      <c r="C3" s="52"/>
      <c r="D3" s="62"/>
    </row>
    <row r="4" spans="2:39" ht="14.25">
      <c r="B4" s="38"/>
      <c r="C4" s="52"/>
      <c r="D4" s="63"/>
      <c r="AM4" t="s">
        <v>18</v>
      </c>
    </row>
    <row r="5" spans="2:37" ht="13.5">
      <c r="B5" s="38"/>
      <c r="C5" s="52"/>
      <c r="D5" s="62"/>
      <c r="E5" s="2"/>
      <c r="F5" s="2"/>
      <c r="G5" s="3"/>
      <c r="H5" s="41"/>
      <c r="I5" s="42"/>
      <c r="J5" s="42" t="s">
        <v>0</v>
      </c>
      <c r="K5" s="42"/>
      <c r="L5" s="42"/>
      <c r="M5" s="42"/>
      <c r="N5" s="43"/>
      <c r="O5" s="42"/>
      <c r="P5" s="41"/>
      <c r="Q5" s="44" t="s">
        <v>1</v>
      </c>
      <c r="R5" s="45"/>
      <c r="S5" s="42"/>
      <c r="T5" s="42"/>
      <c r="U5" s="42"/>
      <c r="V5" s="43"/>
      <c r="W5" s="43"/>
      <c r="X5" s="42"/>
      <c r="Y5" s="42"/>
      <c r="Z5" s="44" t="s">
        <v>2</v>
      </c>
      <c r="AA5" s="42"/>
      <c r="AB5" s="42"/>
      <c r="AC5" s="42"/>
      <c r="AD5" s="43"/>
      <c r="AE5" s="42" t="s">
        <v>3</v>
      </c>
      <c r="AF5" s="44" t="s">
        <v>4</v>
      </c>
      <c r="AG5" s="42"/>
      <c r="AH5" s="42"/>
      <c r="AI5" s="42"/>
      <c r="AJ5" s="43"/>
      <c r="AK5" s="46"/>
    </row>
    <row r="6" spans="2:37" ht="13.5">
      <c r="B6" s="38"/>
      <c r="C6" s="54" t="s">
        <v>5</v>
      </c>
      <c r="D6" s="167" t="s">
        <v>43</v>
      </c>
      <c r="E6" s="5" t="s">
        <v>6</v>
      </c>
      <c r="F6" s="5" t="s">
        <v>7</v>
      </c>
      <c r="G6" s="4" t="s">
        <v>29</v>
      </c>
      <c r="H6" s="55" t="s">
        <v>8</v>
      </c>
      <c r="I6" s="55"/>
      <c r="J6" s="55" t="s">
        <v>9</v>
      </c>
      <c r="K6" s="55"/>
      <c r="L6" s="55" t="s">
        <v>10</v>
      </c>
      <c r="M6" s="55"/>
      <c r="N6" s="56" t="s">
        <v>11</v>
      </c>
      <c r="O6" s="57" t="s">
        <v>12</v>
      </c>
      <c r="P6" s="58" t="s">
        <v>8</v>
      </c>
      <c r="Q6" s="55"/>
      <c r="R6" s="55" t="s">
        <v>9</v>
      </c>
      <c r="S6" s="55"/>
      <c r="T6" s="55" t="s">
        <v>10</v>
      </c>
      <c r="U6" s="55"/>
      <c r="V6" s="56" t="s">
        <v>11</v>
      </c>
      <c r="W6" s="55" t="s">
        <v>13</v>
      </c>
      <c r="X6" s="59" t="s">
        <v>14</v>
      </c>
      <c r="Y6" s="59" t="s">
        <v>15</v>
      </c>
      <c r="Z6" s="58" t="s">
        <v>9</v>
      </c>
      <c r="AA6" s="55"/>
      <c r="AB6" s="55" t="s">
        <v>10</v>
      </c>
      <c r="AC6" s="55"/>
      <c r="AD6" s="56" t="s">
        <v>11</v>
      </c>
      <c r="AE6" s="55"/>
      <c r="AF6" s="58" t="s">
        <v>9</v>
      </c>
      <c r="AG6" s="55"/>
      <c r="AH6" s="55" t="s">
        <v>10</v>
      </c>
      <c r="AI6" s="55"/>
      <c r="AJ6" s="56" t="s">
        <v>11</v>
      </c>
      <c r="AK6" s="46" t="s">
        <v>16</v>
      </c>
    </row>
    <row r="7" spans="1:40" ht="13.5">
      <c r="A7" s="70">
        <v>1</v>
      </c>
      <c r="B7" s="38">
        <f>D7</f>
        <v>6627</v>
      </c>
      <c r="C7" s="65">
        <f>IF(H7=0,0,IF(D7="","",IF(AK7="",A7,"")))</f>
        <v>1</v>
      </c>
      <c r="D7" s="184">
        <v>6627</v>
      </c>
      <c r="E7" s="185" t="s">
        <v>44</v>
      </c>
      <c r="F7" s="192" t="s">
        <v>66</v>
      </c>
      <c r="G7" s="187">
        <v>0.717</v>
      </c>
      <c r="H7" s="109">
        <f>IF($AK7&lt;&gt;"","",IF($D7="","",'時間記入シート'!$C$7))</f>
        <v>3</v>
      </c>
      <c r="I7" s="40" t="str">
        <f aca="true" t="shared" si="0" ref="I7:I31">IF($AK7&lt;&gt;"","",IF($D7="","","："))</f>
        <v>：</v>
      </c>
      <c r="J7" s="20">
        <f>IF($AK7&lt;&gt;"","",IF($D7="","",'時間記入シート'!$D$7))</f>
        <v>10</v>
      </c>
      <c r="K7" s="21" t="str">
        <f aca="true" t="shared" si="1" ref="K7:K31">IF($AK7&lt;&gt;"","",IF($D7="","","："))</f>
        <v>：</v>
      </c>
      <c r="L7" s="20">
        <f>IF($AK7&lt;&gt;"","",IF($D7="","",'時間記入シート'!$E$7))</f>
        <v>10</v>
      </c>
      <c r="M7" s="21" t="str">
        <f aca="true" t="shared" si="2" ref="M7:M31">IF($AK7&lt;&gt;"","",IF($D7="","","："))</f>
        <v>：</v>
      </c>
      <c r="N7" s="7">
        <f>IF($AK7&lt;&gt;"","",IF($D7="","",'時間記入シート'!$F$7))</f>
        <v>0</v>
      </c>
      <c r="O7" s="110">
        <f aca="true" t="shared" si="3" ref="O7:O31">IF(H7="","",TIME(J7,L7,N7))</f>
        <v>0.4236111111111111</v>
      </c>
      <c r="P7" s="111">
        <f>IF($AK7&lt;&gt;"","",IF($D7="","",VLOOKUP($D7,'時間記入シート'!$B$13:$F$70,2,0)))</f>
        <v>3</v>
      </c>
      <c r="Q7" s="40" t="str">
        <f aca="true" t="shared" si="4" ref="Q7:Q31">IF($AK7&lt;&gt;"","",IF($D7="","","："))</f>
        <v>：</v>
      </c>
      <c r="R7" s="8">
        <f>IF($AK7&lt;&gt;"","",IF($D7="","",VLOOKUP($D7,'時間記入シート'!$B$13:$F$70,3,0)))</f>
        <v>15</v>
      </c>
      <c r="S7" s="21" t="str">
        <f aca="true" t="shared" si="5" ref="S7:S31">IF($AK7&lt;&gt;"","",IF($D7="","","："))</f>
        <v>：</v>
      </c>
      <c r="T7" s="8">
        <f>IF($AK7&lt;&gt;"","",IF($D7="","",VLOOKUP($D7,'時間記入シート'!$B$13:$F$70,4,0)))</f>
        <v>23</v>
      </c>
      <c r="U7" s="21" t="str">
        <f aca="true" t="shared" si="6" ref="U7:U31">IF($AK7&lt;&gt;"","",IF($D7="","","："))</f>
        <v>：</v>
      </c>
      <c r="V7" s="7">
        <f>IF($AK7&lt;&gt;"","",IF($D7="","",VLOOKUP($D7,'時間記入シート'!$B$13:$F$70,5,0)))</f>
        <v>44</v>
      </c>
      <c r="W7" s="60"/>
      <c r="X7" s="15">
        <f aca="true" t="shared" si="7" ref="X7:X31">IF(P7="","",TIME(R7,T7,V7))</f>
        <v>0.6414814814814814</v>
      </c>
      <c r="Y7" s="15">
        <f aca="true" t="shared" si="8" ref="Y7:Y31">IF(P7="","",IF(P7=H7,X7-O7,1-O7+X7))</f>
        <v>0.21787037037037033</v>
      </c>
      <c r="Z7" s="16">
        <f aca="true" t="shared" si="9" ref="Z7:Z31">IF(P7="","",HOUR(Y7))</f>
        <v>5</v>
      </c>
      <c r="AA7" s="14" t="str">
        <f aca="true" t="shared" si="10" ref="AA7:AA31">IF($AK7&lt;&gt;"","",IF($D7="","","："))</f>
        <v>：</v>
      </c>
      <c r="AB7" s="17">
        <f aca="true" t="shared" si="11" ref="AB7:AB31">IF(P7="","",MINUTE(Y7))</f>
        <v>13</v>
      </c>
      <c r="AC7" s="14" t="str">
        <f aca="true" t="shared" si="12" ref="AC7:AC31">IF($AK7&lt;&gt;"","",IF($D7="","","："))</f>
        <v>：</v>
      </c>
      <c r="AD7" s="18">
        <f aca="true" t="shared" si="13" ref="AD7:AD31">IF(P7="","",SECOND(Y7))</f>
        <v>44</v>
      </c>
      <c r="AE7" s="61">
        <f aca="true" t="shared" si="14" ref="AE7:AE31">IF(E7="",100,IF(AK7&lt;&gt;"",50,IF(H7="","",IF(W7="",G7*Y7,G7*(1+W7)*Y7))))</f>
        <v>0.1562130555555555</v>
      </c>
      <c r="AF7" s="16">
        <f aca="true" t="shared" si="15" ref="AF7:AF31">IF(P7="","",HOUR(AE7))</f>
        <v>3</v>
      </c>
      <c r="AG7" s="14" t="str">
        <f aca="true" t="shared" si="16" ref="AG7:AG31">IF($AK7&lt;&gt;"","",IF($D7="","","："))</f>
        <v>：</v>
      </c>
      <c r="AH7" s="17">
        <f aca="true" t="shared" si="17" ref="AH7:AH31">IF(P7="","",MINUTE(AE7))</f>
        <v>44</v>
      </c>
      <c r="AI7" s="14" t="str">
        <f aca="true" t="shared" si="18" ref="AI7:AI31">IF($AK7&lt;&gt;"","",IF($D7="","","："))</f>
        <v>：</v>
      </c>
      <c r="AJ7" s="18">
        <f aca="true" t="shared" si="19" ref="AJ7:AJ31">IF(P7="","",SECOND(AE7))</f>
        <v>57</v>
      </c>
      <c r="AK7" s="80">
        <f aca="true" t="shared" si="20" ref="AK7:AK31">IF(AN7=0,"",AN7)</f>
      </c>
      <c r="AN7">
        <f>IF(D7="","",VLOOKUP($D7,'時間記入シート'!$B$13:$G$70,6,0))</f>
        <v>0</v>
      </c>
    </row>
    <row r="8" spans="1:40" ht="13.5">
      <c r="A8" s="70">
        <v>2</v>
      </c>
      <c r="B8" s="38">
        <f aca="true" t="shared" si="21" ref="B8:B31">D8</f>
        <v>6679</v>
      </c>
      <c r="C8" s="65">
        <f aca="true" t="shared" si="22" ref="C8:C31">IF(H8=0,0,IF(D8="","",IF(AK8="",A8,"")))</f>
        <v>2</v>
      </c>
      <c r="D8" s="184">
        <v>6679</v>
      </c>
      <c r="E8" s="185" t="s">
        <v>56</v>
      </c>
      <c r="F8" s="186" t="s">
        <v>70</v>
      </c>
      <c r="G8" s="187">
        <v>0.969</v>
      </c>
      <c r="H8" s="109">
        <f>IF($AK8&lt;&gt;"","",IF($D8="","",'時間記入シート'!$C$7))</f>
        <v>3</v>
      </c>
      <c r="I8" s="40" t="str">
        <f t="shared" si="0"/>
        <v>：</v>
      </c>
      <c r="J8" s="20">
        <f>IF($AK8&lt;&gt;"","",IF($D8="","",'時間記入シート'!$D$7))</f>
        <v>10</v>
      </c>
      <c r="K8" s="21" t="str">
        <f t="shared" si="1"/>
        <v>：</v>
      </c>
      <c r="L8" s="20">
        <f>IF($AK8&lt;&gt;"","",IF($D8="","",'時間記入シート'!$E$7))</f>
        <v>10</v>
      </c>
      <c r="M8" s="21" t="str">
        <f t="shared" si="2"/>
        <v>：</v>
      </c>
      <c r="N8" s="7">
        <f>IF($AK8&lt;&gt;"","",IF($D8="","",'時間記入シート'!$F$7))</f>
        <v>0</v>
      </c>
      <c r="O8" s="110">
        <f t="shared" si="3"/>
        <v>0.4236111111111111</v>
      </c>
      <c r="P8" s="111">
        <f>IF($AK8&lt;&gt;"","",IF($D8="","",VLOOKUP($D8,'時間記入シート'!$B$13:$F$70,2,0)))</f>
        <v>3</v>
      </c>
      <c r="Q8" s="40" t="str">
        <f t="shared" si="4"/>
        <v>：</v>
      </c>
      <c r="R8" s="8">
        <f>IF($AK8&lt;&gt;"","",IF($D8="","",VLOOKUP($D8,'時間記入シート'!$B$13:$F$70,3,0)))</f>
        <v>14</v>
      </c>
      <c r="S8" s="21" t="str">
        <f t="shared" si="5"/>
        <v>：</v>
      </c>
      <c r="T8" s="8">
        <f>IF($AK8&lt;&gt;"","",IF($D8="","",VLOOKUP($D8,'時間記入シート'!$B$13:$F$70,4,0)))</f>
        <v>20</v>
      </c>
      <c r="U8" s="21" t="str">
        <f t="shared" si="6"/>
        <v>：</v>
      </c>
      <c r="V8" s="7">
        <f>IF($AK8&lt;&gt;"","",IF($D8="","",VLOOKUP($D8,'時間記入シート'!$B$13:$F$70,5,0)))</f>
        <v>0</v>
      </c>
      <c r="W8" s="60"/>
      <c r="X8" s="15">
        <f t="shared" si="7"/>
        <v>0.5972222222222222</v>
      </c>
      <c r="Y8" s="15">
        <f t="shared" si="8"/>
        <v>0.1736111111111111</v>
      </c>
      <c r="Z8" s="16">
        <f t="shared" si="9"/>
        <v>4</v>
      </c>
      <c r="AA8" s="14" t="str">
        <f t="shared" si="10"/>
        <v>：</v>
      </c>
      <c r="AB8" s="17">
        <f t="shared" si="11"/>
        <v>10</v>
      </c>
      <c r="AC8" s="14" t="str">
        <f t="shared" si="12"/>
        <v>：</v>
      </c>
      <c r="AD8" s="18">
        <f t="shared" si="13"/>
        <v>0</v>
      </c>
      <c r="AE8" s="61">
        <f t="shared" si="14"/>
        <v>0.16822916666666665</v>
      </c>
      <c r="AF8" s="16">
        <f t="shared" si="15"/>
        <v>4</v>
      </c>
      <c r="AG8" s="14" t="str">
        <f t="shared" si="16"/>
        <v>：</v>
      </c>
      <c r="AH8" s="17">
        <f t="shared" si="17"/>
        <v>2</v>
      </c>
      <c r="AI8" s="14" t="str">
        <f t="shared" si="18"/>
        <v>：</v>
      </c>
      <c r="AJ8" s="18">
        <f t="shared" si="19"/>
        <v>15</v>
      </c>
      <c r="AK8" s="80">
        <f t="shared" si="20"/>
      </c>
      <c r="AN8">
        <f>IF(D8="","",VLOOKUP($D8,'時間記入シート'!$B$13:$G$70,6,0))</f>
        <v>0</v>
      </c>
    </row>
    <row r="9" spans="1:40" ht="13.5">
      <c r="A9" s="70">
        <v>3</v>
      </c>
      <c r="B9" s="38">
        <f t="shared" si="21"/>
        <v>1122</v>
      </c>
      <c r="C9" s="65">
        <f t="shared" si="22"/>
        <v>3</v>
      </c>
      <c r="D9" s="184">
        <v>1122</v>
      </c>
      <c r="E9" s="185" t="s">
        <v>58</v>
      </c>
      <c r="F9" s="192" t="s">
        <v>72</v>
      </c>
      <c r="G9" s="187">
        <v>0.906</v>
      </c>
      <c r="H9" s="109">
        <f>IF($AK9&lt;&gt;"","",IF($D9="","",'時間記入シート'!$C$7))</f>
        <v>3</v>
      </c>
      <c r="I9" s="40" t="str">
        <f t="shared" si="0"/>
        <v>：</v>
      </c>
      <c r="J9" s="20">
        <f>IF($AK9&lt;&gt;"","",IF($D9="","",'時間記入シート'!$D$7))</f>
        <v>10</v>
      </c>
      <c r="K9" s="21" t="str">
        <f t="shared" si="1"/>
        <v>：</v>
      </c>
      <c r="L9" s="20">
        <f>IF($AK9&lt;&gt;"","",IF($D9="","",'時間記入シート'!$E$7))</f>
        <v>10</v>
      </c>
      <c r="M9" s="21" t="str">
        <f t="shared" si="2"/>
        <v>：</v>
      </c>
      <c r="N9" s="7">
        <f>IF($AK9&lt;&gt;"","",IF($D9="","",'時間記入シート'!$F$7))</f>
        <v>0</v>
      </c>
      <c r="O9" s="110">
        <f t="shared" si="3"/>
        <v>0.4236111111111111</v>
      </c>
      <c r="P9" s="111">
        <f>IF($AK9&lt;&gt;"","",IF($D9="","",VLOOKUP($D9,'時間記入シート'!$B$13:$F$70,2,0)))</f>
        <v>3</v>
      </c>
      <c r="Q9" s="40" t="str">
        <f t="shared" si="4"/>
        <v>：</v>
      </c>
      <c r="R9" s="8">
        <f>IF($AK9&lt;&gt;"","",IF($D9="","",VLOOKUP($D9,'時間記入シート'!$B$13:$F$70,3,0)))</f>
        <v>15</v>
      </c>
      <c r="S9" s="21" t="str">
        <f t="shared" si="5"/>
        <v>：</v>
      </c>
      <c r="T9" s="8">
        <f>IF($AK9&lt;&gt;"","",IF($D9="","",VLOOKUP($D9,'時間記入シート'!$B$13:$F$70,4,0)))</f>
        <v>7</v>
      </c>
      <c r="U9" s="21" t="str">
        <f t="shared" si="6"/>
        <v>：</v>
      </c>
      <c r="V9" s="7">
        <f>IF($AK9&lt;&gt;"","",IF($D9="","",VLOOKUP($D9,'時間記入シート'!$B$13:$F$70,5,0)))</f>
        <v>40</v>
      </c>
      <c r="W9" s="60"/>
      <c r="X9" s="15">
        <f t="shared" si="7"/>
        <v>0.6303240740740741</v>
      </c>
      <c r="Y9" s="15">
        <f t="shared" si="8"/>
        <v>0.206712962962963</v>
      </c>
      <c r="Z9" s="16">
        <f t="shared" si="9"/>
        <v>4</v>
      </c>
      <c r="AA9" s="14" t="str">
        <f t="shared" si="10"/>
        <v>：</v>
      </c>
      <c r="AB9" s="17">
        <f t="shared" si="11"/>
        <v>57</v>
      </c>
      <c r="AC9" s="14" t="str">
        <f t="shared" si="12"/>
        <v>：</v>
      </c>
      <c r="AD9" s="18">
        <f t="shared" si="13"/>
        <v>40</v>
      </c>
      <c r="AE9" s="61">
        <f t="shared" si="14"/>
        <v>0.18728194444444446</v>
      </c>
      <c r="AF9" s="16">
        <f t="shared" si="15"/>
        <v>4</v>
      </c>
      <c r="AG9" s="14" t="str">
        <f t="shared" si="16"/>
        <v>：</v>
      </c>
      <c r="AH9" s="17">
        <f t="shared" si="17"/>
        <v>29</v>
      </c>
      <c r="AI9" s="14" t="str">
        <f t="shared" si="18"/>
        <v>：</v>
      </c>
      <c r="AJ9" s="18">
        <f t="shared" si="19"/>
        <v>41</v>
      </c>
      <c r="AK9" s="80">
        <f t="shared" si="20"/>
      </c>
      <c r="AN9">
        <f>IF(D9="","",VLOOKUP($D9,'時間記入シート'!$B$13:$G$70,6,0))</f>
        <v>0</v>
      </c>
    </row>
    <row r="10" spans="1:40" ht="13.5">
      <c r="A10" s="70">
        <v>4</v>
      </c>
      <c r="B10" s="38">
        <f t="shared" si="21"/>
        <v>1</v>
      </c>
      <c r="C10" s="65">
        <f t="shared" si="22"/>
        <v>4</v>
      </c>
      <c r="D10" s="184">
        <v>1</v>
      </c>
      <c r="E10" s="185" t="s">
        <v>60</v>
      </c>
      <c r="F10" s="186" t="s">
        <v>74</v>
      </c>
      <c r="G10" s="187">
        <v>0.933</v>
      </c>
      <c r="H10" s="109">
        <f>IF($AK10&lt;&gt;"","",IF($D10="","",'時間記入シート'!$C$7))</f>
        <v>3</v>
      </c>
      <c r="I10" s="40" t="str">
        <f t="shared" si="0"/>
        <v>：</v>
      </c>
      <c r="J10" s="20">
        <f>IF($AK10&lt;&gt;"","",IF($D10="","",'時間記入シート'!$D$7))</f>
        <v>10</v>
      </c>
      <c r="K10" s="21" t="str">
        <f t="shared" si="1"/>
        <v>：</v>
      </c>
      <c r="L10" s="20">
        <f>IF($AK10&lt;&gt;"","",IF($D10="","",'時間記入シート'!$E$7))</f>
        <v>10</v>
      </c>
      <c r="M10" s="21" t="str">
        <f t="shared" si="2"/>
        <v>：</v>
      </c>
      <c r="N10" s="7">
        <f>IF($AK10&lt;&gt;"","",IF($D10="","",'時間記入シート'!$F$7))</f>
        <v>0</v>
      </c>
      <c r="O10" s="110">
        <f t="shared" si="3"/>
        <v>0.4236111111111111</v>
      </c>
      <c r="P10" s="111">
        <f>IF($AK10&lt;&gt;"","",IF($D10="","",VLOOKUP($D10,'時間記入シート'!$B$13:$F$70,2,0)))</f>
        <v>3</v>
      </c>
      <c r="Q10" s="40" t="str">
        <f t="shared" si="4"/>
        <v>：</v>
      </c>
      <c r="R10" s="8">
        <f>IF($AK10&lt;&gt;"","",IF($D10="","",VLOOKUP($D10,'時間記入シート'!$B$13:$F$70,3,0)))</f>
        <v>15</v>
      </c>
      <c r="S10" s="21" t="str">
        <f t="shared" si="5"/>
        <v>：</v>
      </c>
      <c r="T10" s="8">
        <f>IF($AK10&lt;&gt;"","",IF($D10="","",VLOOKUP($D10,'時間記入シート'!$B$13:$F$70,4,0)))</f>
        <v>1</v>
      </c>
      <c r="U10" s="21" t="str">
        <f t="shared" si="6"/>
        <v>：</v>
      </c>
      <c r="V10" s="7">
        <f>IF($AK10&lt;&gt;"","",IF($D10="","",VLOOKUP($D10,'時間記入シート'!$B$13:$F$70,5,0)))</f>
        <v>59</v>
      </c>
      <c r="W10" s="60"/>
      <c r="X10" s="15">
        <f t="shared" si="7"/>
        <v>0.6263773148148148</v>
      </c>
      <c r="Y10" s="15">
        <f t="shared" si="8"/>
        <v>0.20276620370370374</v>
      </c>
      <c r="Z10" s="16">
        <f t="shared" si="9"/>
        <v>4</v>
      </c>
      <c r="AA10" s="14" t="str">
        <f t="shared" si="10"/>
        <v>：</v>
      </c>
      <c r="AB10" s="17">
        <f t="shared" si="11"/>
        <v>51</v>
      </c>
      <c r="AC10" s="14" t="str">
        <f t="shared" si="12"/>
        <v>：</v>
      </c>
      <c r="AD10" s="18">
        <f t="shared" si="13"/>
        <v>59</v>
      </c>
      <c r="AE10" s="61">
        <f t="shared" si="14"/>
        <v>0.1891808680555556</v>
      </c>
      <c r="AF10" s="16">
        <f t="shared" si="15"/>
        <v>4</v>
      </c>
      <c r="AG10" s="14" t="str">
        <f t="shared" si="16"/>
        <v>：</v>
      </c>
      <c r="AH10" s="17">
        <f t="shared" si="17"/>
        <v>32</v>
      </c>
      <c r="AI10" s="14" t="str">
        <f t="shared" si="18"/>
        <v>：</v>
      </c>
      <c r="AJ10" s="18">
        <f t="shared" si="19"/>
        <v>25</v>
      </c>
      <c r="AK10" s="80">
        <f t="shared" si="20"/>
      </c>
      <c r="AN10">
        <f>IF(D10="","",VLOOKUP($D10,'時間記入シート'!$B$13:$G$70,6,0))</f>
        <v>0</v>
      </c>
    </row>
    <row r="11" spans="1:40" ht="13.5">
      <c r="A11" s="70">
        <v>5</v>
      </c>
      <c r="B11" s="38">
        <f t="shared" si="21"/>
        <v>4561</v>
      </c>
      <c r="C11" s="65">
        <f t="shared" si="22"/>
        <v>5</v>
      </c>
      <c r="D11" s="184">
        <v>4561</v>
      </c>
      <c r="E11" s="185" t="s">
        <v>52</v>
      </c>
      <c r="F11" s="192" t="s">
        <v>68</v>
      </c>
      <c r="G11" s="187">
        <v>0.955</v>
      </c>
      <c r="H11" s="109">
        <f>IF($AK11&lt;&gt;"","",IF($D11="","",'時間記入シート'!$C$7))</f>
        <v>3</v>
      </c>
      <c r="I11" s="40" t="str">
        <f t="shared" si="0"/>
        <v>：</v>
      </c>
      <c r="J11" s="20">
        <f>IF($AK11&lt;&gt;"","",IF($D11="","",'時間記入シート'!$D$7))</f>
        <v>10</v>
      </c>
      <c r="K11" s="21" t="str">
        <f t="shared" si="1"/>
        <v>：</v>
      </c>
      <c r="L11" s="20">
        <f>IF($AK11&lt;&gt;"","",IF($D11="","",'時間記入シート'!$E$7))</f>
        <v>10</v>
      </c>
      <c r="M11" s="21" t="str">
        <f t="shared" si="2"/>
        <v>：</v>
      </c>
      <c r="N11" s="7">
        <f>IF($AK11&lt;&gt;"","",IF($D11="","",'時間記入シート'!$F$7))</f>
        <v>0</v>
      </c>
      <c r="O11" s="110">
        <f t="shared" si="3"/>
        <v>0.4236111111111111</v>
      </c>
      <c r="P11" s="111">
        <f>IF($AK11&lt;&gt;"","",IF($D11="","",VLOOKUP($D11,'時間記入シート'!$B$13:$F$70,2,0)))</f>
        <v>3</v>
      </c>
      <c r="Q11" s="40" t="str">
        <f t="shared" si="4"/>
        <v>：</v>
      </c>
      <c r="R11" s="8">
        <f>IF($AK11&lt;&gt;"","",IF($D11="","",VLOOKUP($D11,'時間記入シート'!$B$13:$F$70,3,0)))</f>
        <v>15</v>
      </c>
      <c r="S11" s="21" t="str">
        <f t="shared" si="5"/>
        <v>：</v>
      </c>
      <c r="T11" s="8">
        <f>IF($AK11&lt;&gt;"","",IF($D11="","",VLOOKUP($D11,'時間記入シート'!$B$13:$F$70,4,0)))</f>
        <v>4</v>
      </c>
      <c r="U11" s="21" t="str">
        <f t="shared" si="6"/>
        <v>：</v>
      </c>
      <c r="V11" s="7">
        <f>IF($AK11&lt;&gt;"","",IF($D11="","",VLOOKUP($D11,'時間記入シート'!$B$13:$F$70,5,0)))</f>
        <v>36</v>
      </c>
      <c r="W11" s="60"/>
      <c r="X11" s="15">
        <f t="shared" si="7"/>
        <v>0.6281944444444444</v>
      </c>
      <c r="Y11" s="15">
        <f t="shared" si="8"/>
        <v>0.20458333333333328</v>
      </c>
      <c r="Z11" s="16">
        <f t="shared" si="9"/>
        <v>4</v>
      </c>
      <c r="AA11" s="14" t="str">
        <f t="shared" si="10"/>
        <v>：</v>
      </c>
      <c r="AB11" s="17">
        <f t="shared" si="11"/>
        <v>54</v>
      </c>
      <c r="AC11" s="14" t="str">
        <f t="shared" si="12"/>
        <v>：</v>
      </c>
      <c r="AD11" s="18">
        <f t="shared" si="13"/>
        <v>36</v>
      </c>
      <c r="AE11" s="61">
        <f t="shared" si="14"/>
        <v>0.19537708333333328</v>
      </c>
      <c r="AF11" s="16">
        <f t="shared" si="15"/>
        <v>4</v>
      </c>
      <c r="AG11" s="14" t="str">
        <f t="shared" si="16"/>
        <v>：</v>
      </c>
      <c r="AH11" s="17">
        <f t="shared" si="17"/>
        <v>41</v>
      </c>
      <c r="AI11" s="14" t="str">
        <f t="shared" si="18"/>
        <v>：</v>
      </c>
      <c r="AJ11" s="18">
        <f t="shared" si="19"/>
        <v>21</v>
      </c>
      <c r="AK11" s="80">
        <f t="shared" si="20"/>
      </c>
      <c r="AN11">
        <f>IF(D11="","",VLOOKUP($D11,'時間記入シート'!$B$13:$G$70,6,0))</f>
        <v>0</v>
      </c>
    </row>
    <row r="12" spans="1:40" ht="13.5">
      <c r="A12" s="70">
        <v>6</v>
      </c>
      <c r="B12" s="38">
        <f t="shared" si="21"/>
        <v>5087</v>
      </c>
      <c r="C12" s="65">
        <f t="shared" si="22"/>
        <v>6</v>
      </c>
      <c r="D12" s="184">
        <v>5087</v>
      </c>
      <c r="E12" s="185" t="s">
        <v>49</v>
      </c>
      <c r="F12" s="186" t="s">
        <v>64</v>
      </c>
      <c r="G12" s="187">
        <v>0.96</v>
      </c>
      <c r="H12" s="109">
        <f>IF($AK12&lt;&gt;"","",IF($D12="","",'時間記入シート'!$C$7))</f>
        <v>3</v>
      </c>
      <c r="I12" s="40" t="str">
        <f t="shared" si="0"/>
        <v>：</v>
      </c>
      <c r="J12" s="20">
        <f>IF($AK12&lt;&gt;"","",IF($D12="","",'時間記入シート'!$D$7))</f>
        <v>10</v>
      </c>
      <c r="K12" s="21" t="str">
        <f t="shared" si="1"/>
        <v>：</v>
      </c>
      <c r="L12" s="20">
        <f>IF($AK12&lt;&gt;"","",IF($D12="","",'時間記入シート'!$E$7))</f>
        <v>10</v>
      </c>
      <c r="M12" s="21" t="str">
        <f t="shared" si="2"/>
        <v>：</v>
      </c>
      <c r="N12" s="7">
        <f>IF($AK12&lt;&gt;"","",IF($D12="","",'時間記入シート'!$F$7))</f>
        <v>0</v>
      </c>
      <c r="O12" s="110">
        <f t="shared" si="3"/>
        <v>0.4236111111111111</v>
      </c>
      <c r="P12" s="111">
        <f>IF($AK12&lt;&gt;"","",IF($D12="","",VLOOKUP($D12,'時間記入シート'!$B$13:$F$70,2,0)))</f>
        <v>3</v>
      </c>
      <c r="Q12" s="40" t="str">
        <f t="shared" si="4"/>
        <v>：</v>
      </c>
      <c r="R12" s="8">
        <f>IF($AK12&lt;&gt;"","",IF($D12="","",VLOOKUP($D12,'時間記入シート'!$B$13:$F$70,3,0)))</f>
        <v>15</v>
      </c>
      <c r="S12" s="21" t="str">
        <f t="shared" si="5"/>
        <v>：</v>
      </c>
      <c r="T12" s="8">
        <f>IF($AK12&lt;&gt;"","",IF($D12="","",VLOOKUP($D12,'時間記入シート'!$B$13:$F$70,4,0)))</f>
        <v>5</v>
      </c>
      <c r="U12" s="21" t="str">
        <f t="shared" si="6"/>
        <v>：</v>
      </c>
      <c r="V12" s="7">
        <f>IF($AK12&lt;&gt;"","",IF($D12="","",VLOOKUP($D12,'時間記入シート'!$B$13:$F$70,5,0)))</f>
        <v>53</v>
      </c>
      <c r="W12" s="60"/>
      <c r="X12" s="15">
        <f t="shared" si="7"/>
        <v>0.6290856481481482</v>
      </c>
      <c r="Y12" s="15">
        <f t="shared" si="8"/>
        <v>0.20547453703703705</v>
      </c>
      <c r="Z12" s="16">
        <f t="shared" si="9"/>
        <v>4</v>
      </c>
      <c r="AA12" s="14" t="str">
        <f t="shared" si="10"/>
        <v>：</v>
      </c>
      <c r="AB12" s="17">
        <f t="shared" si="11"/>
        <v>55</v>
      </c>
      <c r="AC12" s="14" t="str">
        <f t="shared" si="12"/>
        <v>：</v>
      </c>
      <c r="AD12" s="18">
        <f t="shared" si="13"/>
        <v>53</v>
      </c>
      <c r="AE12" s="61">
        <f t="shared" si="14"/>
        <v>0.19725555555555557</v>
      </c>
      <c r="AF12" s="16">
        <f t="shared" si="15"/>
        <v>4</v>
      </c>
      <c r="AG12" s="14" t="str">
        <f t="shared" si="16"/>
        <v>：</v>
      </c>
      <c r="AH12" s="17">
        <f t="shared" si="17"/>
        <v>44</v>
      </c>
      <c r="AI12" s="14" t="str">
        <f t="shared" si="18"/>
        <v>：</v>
      </c>
      <c r="AJ12" s="18">
        <f t="shared" si="19"/>
        <v>3</v>
      </c>
      <c r="AK12" s="80">
        <f t="shared" si="20"/>
      </c>
      <c r="AN12">
        <f>IF(D12="","",VLOOKUP($D12,'時間記入シート'!$B$13:$G$70,6,0))</f>
        <v>0</v>
      </c>
    </row>
    <row r="13" spans="1:40" ht="13.5">
      <c r="A13" s="70">
        <v>7</v>
      </c>
      <c r="B13" s="38">
        <f t="shared" si="21"/>
        <v>5376</v>
      </c>
      <c r="C13" s="65">
        <f t="shared" si="22"/>
        <v>7</v>
      </c>
      <c r="D13" s="184">
        <v>5376</v>
      </c>
      <c r="E13" s="193" t="s">
        <v>46</v>
      </c>
      <c r="F13" s="186" t="s">
        <v>76</v>
      </c>
      <c r="G13" s="187">
        <v>0.963</v>
      </c>
      <c r="H13" s="109">
        <f>IF($AK13&lt;&gt;"","",IF($D13="","",'時間記入シート'!$C$7))</f>
        <v>3</v>
      </c>
      <c r="I13" s="40" t="str">
        <f t="shared" si="0"/>
        <v>：</v>
      </c>
      <c r="J13" s="20">
        <f>IF($AK13&lt;&gt;"","",IF($D13="","",'時間記入シート'!$D$7))</f>
        <v>10</v>
      </c>
      <c r="K13" s="21" t="str">
        <f t="shared" si="1"/>
        <v>：</v>
      </c>
      <c r="L13" s="20">
        <f>IF($AK13&lt;&gt;"","",IF($D13="","",'時間記入シート'!$E$7))</f>
        <v>10</v>
      </c>
      <c r="M13" s="21" t="str">
        <f t="shared" si="2"/>
        <v>：</v>
      </c>
      <c r="N13" s="7">
        <f>IF($AK13&lt;&gt;"","",IF($D13="","",'時間記入シート'!$F$7))</f>
        <v>0</v>
      </c>
      <c r="O13" s="110">
        <f t="shared" si="3"/>
        <v>0.4236111111111111</v>
      </c>
      <c r="P13" s="111">
        <f>IF($AK13&lt;&gt;"","",IF($D13="","",VLOOKUP($D13,'時間記入シート'!$B$13:$F$70,2,0)))</f>
        <v>3</v>
      </c>
      <c r="Q13" s="40" t="str">
        <f t="shared" si="4"/>
        <v>：</v>
      </c>
      <c r="R13" s="8">
        <f>IF($AK13&lt;&gt;"","",IF($D13="","",VLOOKUP($D13,'時間記入シート'!$B$13:$F$70,3,0)))</f>
        <v>15</v>
      </c>
      <c r="S13" s="21" t="str">
        <f t="shared" si="5"/>
        <v>：</v>
      </c>
      <c r="T13" s="8">
        <f>IF($AK13&lt;&gt;"","",IF($D13="","",VLOOKUP($D13,'時間記入シート'!$B$13:$F$70,4,0)))</f>
        <v>6</v>
      </c>
      <c r="U13" s="21" t="str">
        <f t="shared" si="6"/>
        <v>：</v>
      </c>
      <c r="V13" s="7">
        <f>IF($AK13&lt;&gt;"","",IF($D13="","",VLOOKUP($D13,'時間記入シート'!$B$13:$F$70,5,0)))</f>
        <v>59</v>
      </c>
      <c r="W13" s="60"/>
      <c r="X13" s="15">
        <f t="shared" si="7"/>
        <v>0.629849537037037</v>
      </c>
      <c r="Y13" s="15">
        <f t="shared" si="8"/>
        <v>0.20623842592592595</v>
      </c>
      <c r="Z13" s="16">
        <f t="shared" si="9"/>
        <v>4</v>
      </c>
      <c r="AA13" s="14" t="str">
        <f t="shared" si="10"/>
        <v>：</v>
      </c>
      <c r="AB13" s="17">
        <f t="shared" si="11"/>
        <v>56</v>
      </c>
      <c r="AC13" s="14" t="str">
        <f t="shared" si="12"/>
        <v>：</v>
      </c>
      <c r="AD13" s="18">
        <f t="shared" si="13"/>
        <v>59</v>
      </c>
      <c r="AE13" s="61">
        <f t="shared" si="14"/>
        <v>0.19860760416666667</v>
      </c>
      <c r="AF13" s="16">
        <f t="shared" si="15"/>
        <v>4</v>
      </c>
      <c r="AG13" s="14" t="str">
        <f t="shared" si="16"/>
        <v>：</v>
      </c>
      <c r="AH13" s="17">
        <f t="shared" si="17"/>
        <v>46</v>
      </c>
      <c r="AI13" s="14" t="str">
        <f t="shared" si="18"/>
        <v>：</v>
      </c>
      <c r="AJ13" s="18">
        <f t="shared" si="19"/>
        <v>0</v>
      </c>
      <c r="AK13" s="80">
        <f t="shared" si="20"/>
      </c>
      <c r="AN13">
        <f>IF(D13="","",VLOOKUP($D13,'時間記入シート'!$B$13:$G$70,6,0))</f>
        <v>0</v>
      </c>
    </row>
    <row r="14" spans="1:40" ht="13.5">
      <c r="A14" s="70">
        <v>8</v>
      </c>
      <c r="B14" s="38">
        <f t="shared" si="21"/>
        <v>3</v>
      </c>
      <c r="C14" s="65">
        <f t="shared" si="22"/>
      </c>
      <c r="D14" s="184">
        <v>3</v>
      </c>
      <c r="E14" s="185" t="s">
        <v>47</v>
      </c>
      <c r="F14" s="192" t="s">
        <v>62</v>
      </c>
      <c r="G14" s="187">
        <v>0.823</v>
      </c>
      <c r="H14" s="109">
        <f>IF($AK14&lt;&gt;"","",IF($D14="","",'時間記入シート'!$C$7))</f>
      </c>
      <c r="I14" s="40">
        <f t="shared" si="0"/>
      </c>
      <c r="J14" s="20">
        <f>IF($AK14&lt;&gt;"","",IF($D14="","",'時間記入シート'!$D$7))</f>
      </c>
      <c r="K14" s="21">
        <f t="shared" si="1"/>
      </c>
      <c r="L14" s="20">
        <f>IF($AK14&lt;&gt;"","",IF($D14="","",'時間記入シート'!$E$7))</f>
      </c>
      <c r="M14" s="21">
        <f t="shared" si="2"/>
      </c>
      <c r="N14" s="7">
        <f>IF($AK14&lt;&gt;"","",IF($D14="","",'時間記入シート'!$F$7))</f>
      </c>
      <c r="O14" s="110">
        <f t="shared" si="3"/>
      </c>
      <c r="P14" s="111">
        <f>IF($AK14&lt;&gt;"","",IF($D14="","",VLOOKUP($D14,'時間記入シート'!$B$13:$F$70,2,0)))</f>
      </c>
      <c r="Q14" s="40">
        <f t="shared" si="4"/>
      </c>
      <c r="R14" s="8">
        <f>IF($AK14&lt;&gt;"","",IF($D14="","",VLOOKUP($D14,'時間記入シート'!$B$13:$F$70,3,0)))</f>
      </c>
      <c r="S14" s="21">
        <f t="shared" si="5"/>
      </c>
      <c r="T14" s="8">
        <f>IF($AK14&lt;&gt;"","",IF($D14="","",VLOOKUP($D14,'時間記入シート'!$B$13:$F$70,4,0)))</f>
      </c>
      <c r="U14" s="21">
        <f t="shared" si="6"/>
      </c>
      <c r="V14" s="7">
        <f>IF($AK14&lt;&gt;"","",IF($D14="","",VLOOKUP($D14,'時間記入シート'!$B$13:$F$70,5,0)))</f>
      </c>
      <c r="W14" s="60"/>
      <c r="X14" s="15">
        <f t="shared" si="7"/>
      </c>
      <c r="Y14" s="15">
        <f t="shared" si="8"/>
      </c>
      <c r="Z14" s="16">
        <f t="shared" si="9"/>
      </c>
      <c r="AA14" s="14">
        <f t="shared" si="10"/>
      </c>
      <c r="AB14" s="17">
        <f t="shared" si="11"/>
      </c>
      <c r="AC14" s="14">
        <f t="shared" si="12"/>
      </c>
      <c r="AD14" s="18">
        <f t="shared" si="13"/>
      </c>
      <c r="AE14" s="61">
        <f t="shared" si="14"/>
        <v>50</v>
      </c>
      <c r="AF14" s="16">
        <f t="shared" si="15"/>
      </c>
      <c r="AG14" s="14">
        <f t="shared" si="16"/>
      </c>
      <c r="AH14" s="17">
        <f t="shared" si="17"/>
      </c>
      <c r="AI14" s="14">
        <f t="shared" si="18"/>
      </c>
      <c r="AJ14" s="18">
        <f t="shared" si="19"/>
      </c>
      <c r="AK14" s="80" t="str">
        <f t="shared" si="20"/>
        <v>RET</v>
      </c>
      <c r="AN14" t="str">
        <f>IF(D14="","",VLOOKUP($D14,'時間記入シート'!$B$13:$G$70,6,0))</f>
        <v>RET</v>
      </c>
    </row>
    <row r="15" spans="1:40" ht="13.5">
      <c r="A15" s="70">
        <v>9</v>
      </c>
      <c r="B15" s="38">
        <f t="shared" si="21"/>
        <v>0</v>
      </c>
      <c r="C15" s="65">
        <f t="shared" si="22"/>
      </c>
      <c r="D15" s="184"/>
      <c r="E15" s="185"/>
      <c r="F15" s="186"/>
      <c r="G15" s="187"/>
      <c r="H15" s="109">
        <f>IF($AK15&lt;&gt;"","",IF($D15="","",'時間記入シート'!$C$7))</f>
      </c>
      <c r="I15" s="40">
        <f t="shared" si="0"/>
      </c>
      <c r="J15" s="20">
        <f>IF($AK15&lt;&gt;"","",IF($D15="","",'時間記入シート'!$D$7))</f>
      </c>
      <c r="K15" s="21">
        <f t="shared" si="1"/>
      </c>
      <c r="L15" s="20">
        <f>IF($AK15&lt;&gt;"","",IF($D15="","",'時間記入シート'!$E$7))</f>
      </c>
      <c r="M15" s="21">
        <f t="shared" si="2"/>
      </c>
      <c r="N15" s="7">
        <f>IF($AK15&lt;&gt;"","",IF($D15="","",'時間記入シート'!$F$7))</f>
      </c>
      <c r="O15" s="110">
        <f t="shared" si="3"/>
      </c>
      <c r="P15" s="111">
        <f>IF($AK15&lt;&gt;"","",IF($D15="","",VLOOKUP($D15,'時間記入シート'!$B$13:$F$70,2,0)))</f>
      </c>
      <c r="Q15" s="40">
        <f t="shared" si="4"/>
      </c>
      <c r="R15" s="8">
        <f>IF($AK15&lt;&gt;"","",IF($D15="","",VLOOKUP($D15,'時間記入シート'!$B$13:$F$70,3,0)))</f>
      </c>
      <c r="S15" s="21">
        <f t="shared" si="5"/>
      </c>
      <c r="T15" s="8">
        <f>IF($AK15&lt;&gt;"","",IF($D15="","",VLOOKUP($D15,'時間記入シート'!$B$13:$F$70,4,0)))</f>
      </c>
      <c r="U15" s="21">
        <f t="shared" si="6"/>
      </c>
      <c r="V15" s="7">
        <f>IF($AK15&lt;&gt;"","",IF($D15="","",VLOOKUP($D15,'時間記入シート'!$B$13:$F$70,5,0)))</f>
      </c>
      <c r="W15" s="60"/>
      <c r="X15" s="15">
        <f t="shared" si="7"/>
      </c>
      <c r="Y15" s="15">
        <f t="shared" si="8"/>
      </c>
      <c r="Z15" s="16">
        <f t="shared" si="9"/>
      </c>
      <c r="AA15" s="14">
        <f t="shared" si="10"/>
      </c>
      <c r="AB15" s="17">
        <f t="shared" si="11"/>
      </c>
      <c r="AC15" s="14">
        <f t="shared" si="12"/>
      </c>
      <c r="AD15" s="18">
        <f t="shared" si="13"/>
      </c>
      <c r="AE15" s="61">
        <f t="shared" si="14"/>
        <v>100</v>
      </c>
      <c r="AF15" s="16">
        <f t="shared" si="15"/>
      </c>
      <c r="AG15" s="14">
        <f t="shared" si="16"/>
      </c>
      <c r="AH15" s="17">
        <f t="shared" si="17"/>
      </c>
      <c r="AI15" s="14">
        <f t="shared" si="18"/>
      </c>
      <c r="AJ15" s="18">
        <f t="shared" si="19"/>
      </c>
      <c r="AK15" s="80">
        <f t="shared" si="20"/>
      </c>
      <c r="AN15">
        <f>IF(D15="","",VLOOKUP($D15,'時間記入シート'!$B$13:$G$70,6,0))</f>
      </c>
    </row>
    <row r="16" spans="1:40" ht="13.5">
      <c r="A16" s="70">
        <v>10</v>
      </c>
      <c r="B16" s="38">
        <f t="shared" si="21"/>
        <v>0</v>
      </c>
      <c r="C16" s="65">
        <f t="shared" si="22"/>
      </c>
      <c r="D16" s="184"/>
      <c r="E16" s="185"/>
      <c r="F16" s="186"/>
      <c r="G16" s="187"/>
      <c r="H16" s="109">
        <f>IF($AK16&lt;&gt;"","",IF($D16="","",'時間記入シート'!$C$7))</f>
      </c>
      <c r="I16" s="40">
        <f t="shared" si="0"/>
      </c>
      <c r="J16" s="20">
        <f>IF($AK16&lt;&gt;"","",IF($D16="","",'時間記入シート'!$D$7))</f>
      </c>
      <c r="K16" s="21">
        <f t="shared" si="1"/>
      </c>
      <c r="L16" s="20">
        <f>IF($AK16&lt;&gt;"","",IF($D16="","",'時間記入シート'!$E$7))</f>
      </c>
      <c r="M16" s="21">
        <f t="shared" si="2"/>
      </c>
      <c r="N16" s="7">
        <f>IF($AK16&lt;&gt;"","",IF($D16="","",'時間記入シート'!$F$7))</f>
      </c>
      <c r="O16" s="110">
        <f t="shared" si="3"/>
      </c>
      <c r="P16" s="111">
        <f>IF($AK16&lt;&gt;"","",IF($D16="","",VLOOKUP($D16,'時間記入シート'!$B$13:$F$70,2,0)))</f>
      </c>
      <c r="Q16" s="40">
        <f t="shared" si="4"/>
      </c>
      <c r="R16" s="8">
        <f>IF($AK16&lt;&gt;"","",IF($D16="","",VLOOKUP($D16,'時間記入シート'!$B$13:$F$70,3,0)))</f>
      </c>
      <c r="S16" s="21">
        <f t="shared" si="5"/>
      </c>
      <c r="T16" s="8">
        <f>IF($AK16&lt;&gt;"","",IF($D16="","",VLOOKUP($D16,'時間記入シート'!$B$13:$F$70,4,0)))</f>
      </c>
      <c r="U16" s="21">
        <f t="shared" si="6"/>
      </c>
      <c r="V16" s="7">
        <f>IF($AK16&lt;&gt;"","",IF($D16="","",VLOOKUP($D16,'時間記入シート'!$B$13:$F$70,5,0)))</f>
      </c>
      <c r="W16" s="60"/>
      <c r="X16" s="15">
        <f t="shared" si="7"/>
      </c>
      <c r="Y16" s="15">
        <f t="shared" si="8"/>
      </c>
      <c r="Z16" s="16">
        <f t="shared" si="9"/>
      </c>
      <c r="AA16" s="14">
        <f t="shared" si="10"/>
      </c>
      <c r="AB16" s="17">
        <f t="shared" si="11"/>
      </c>
      <c r="AC16" s="14">
        <f t="shared" si="12"/>
      </c>
      <c r="AD16" s="18">
        <f t="shared" si="13"/>
      </c>
      <c r="AE16" s="61">
        <f t="shared" si="14"/>
        <v>100</v>
      </c>
      <c r="AF16" s="16">
        <f t="shared" si="15"/>
      </c>
      <c r="AG16" s="14">
        <f t="shared" si="16"/>
      </c>
      <c r="AH16" s="17">
        <f t="shared" si="17"/>
      </c>
      <c r="AI16" s="14">
        <f t="shared" si="18"/>
      </c>
      <c r="AJ16" s="18">
        <f t="shared" si="19"/>
      </c>
      <c r="AK16" s="80">
        <f t="shared" si="20"/>
      </c>
      <c r="AN16">
        <f>IF(D16="","",VLOOKUP($D16,'時間記入シート'!$B$13:$G$70,6,0))</f>
      </c>
    </row>
    <row r="17" spans="1:40" ht="13.5">
      <c r="A17" s="70">
        <v>11</v>
      </c>
      <c r="B17" s="38">
        <f t="shared" si="21"/>
        <v>0</v>
      </c>
      <c r="C17" s="65">
        <f t="shared" si="22"/>
      </c>
      <c r="D17" s="184"/>
      <c r="E17" s="185"/>
      <c r="F17" s="192"/>
      <c r="G17" s="187"/>
      <c r="H17" s="109">
        <f>IF($AK17&lt;&gt;"","",IF($D17="","",'時間記入シート'!$C$7))</f>
      </c>
      <c r="I17" s="40">
        <f t="shared" si="0"/>
      </c>
      <c r="J17" s="20">
        <f>IF($AK17&lt;&gt;"","",IF($D17="","",'時間記入シート'!$D$7))</f>
      </c>
      <c r="K17" s="21">
        <f t="shared" si="1"/>
      </c>
      <c r="L17" s="20">
        <f>IF($AK17&lt;&gt;"","",IF($D17="","",'時間記入シート'!$E$7))</f>
      </c>
      <c r="M17" s="21">
        <f t="shared" si="2"/>
      </c>
      <c r="N17" s="7">
        <f>IF($AK17&lt;&gt;"","",IF($D17="","",'時間記入シート'!$F$7))</f>
      </c>
      <c r="O17" s="110">
        <f t="shared" si="3"/>
      </c>
      <c r="P17" s="111">
        <f>IF($AK17&lt;&gt;"","",IF($D17="","",VLOOKUP($D17,'時間記入シート'!$B$13:$F$70,2,0)))</f>
      </c>
      <c r="Q17" s="40">
        <f t="shared" si="4"/>
      </c>
      <c r="R17" s="8">
        <f>IF($AK17&lt;&gt;"","",IF($D17="","",VLOOKUP($D17,'時間記入シート'!$B$13:$F$70,3,0)))</f>
      </c>
      <c r="S17" s="21">
        <f t="shared" si="5"/>
      </c>
      <c r="T17" s="8">
        <f>IF($AK17&lt;&gt;"","",IF($D17="","",VLOOKUP($D17,'時間記入シート'!$B$13:$F$70,4,0)))</f>
      </c>
      <c r="U17" s="21">
        <f t="shared" si="6"/>
      </c>
      <c r="V17" s="7">
        <f>IF($AK17&lt;&gt;"","",IF($D17="","",VLOOKUP($D17,'時間記入シート'!$B$13:$F$70,5,0)))</f>
      </c>
      <c r="W17" s="60"/>
      <c r="X17" s="15">
        <f t="shared" si="7"/>
      </c>
      <c r="Y17" s="15">
        <f t="shared" si="8"/>
      </c>
      <c r="Z17" s="16">
        <f t="shared" si="9"/>
      </c>
      <c r="AA17" s="14">
        <f t="shared" si="10"/>
      </c>
      <c r="AB17" s="17">
        <f t="shared" si="11"/>
      </c>
      <c r="AC17" s="14">
        <f t="shared" si="12"/>
      </c>
      <c r="AD17" s="18">
        <f t="shared" si="13"/>
      </c>
      <c r="AE17" s="61">
        <f t="shared" si="14"/>
        <v>100</v>
      </c>
      <c r="AF17" s="16">
        <f t="shared" si="15"/>
      </c>
      <c r="AG17" s="14">
        <f t="shared" si="16"/>
      </c>
      <c r="AH17" s="17">
        <f t="shared" si="17"/>
      </c>
      <c r="AI17" s="14">
        <f t="shared" si="18"/>
      </c>
      <c r="AJ17" s="18">
        <f t="shared" si="19"/>
      </c>
      <c r="AK17" s="80">
        <f t="shared" si="20"/>
      </c>
      <c r="AN17">
        <f>IF(D17="","",VLOOKUP($D17,'時間記入シート'!$B$13:$G$70,6,0))</f>
      </c>
    </row>
    <row r="18" spans="1:40" ht="13.5">
      <c r="A18" s="70">
        <v>12</v>
      </c>
      <c r="B18" s="38">
        <f t="shared" si="21"/>
        <v>0</v>
      </c>
      <c r="C18" s="65">
        <f t="shared" si="22"/>
      </c>
      <c r="D18" s="184"/>
      <c r="E18" s="185"/>
      <c r="F18" s="186"/>
      <c r="G18" s="187"/>
      <c r="H18" s="109">
        <f>IF($AK18&lt;&gt;"","",IF($D18="","",'時間記入シート'!$C$7))</f>
      </c>
      <c r="I18" s="40">
        <f t="shared" si="0"/>
      </c>
      <c r="J18" s="20">
        <f>IF($AK18&lt;&gt;"","",IF($D18="","",'時間記入シート'!$D$7))</f>
      </c>
      <c r="K18" s="21">
        <f t="shared" si="1"/>
      </c>
      <c r="L18" s="20">
        <f>IF($AK18&lt;&gt;"","",IF($D18="","",'時間記入シート'!$E$7))</f>
      </c>
      <c r="M18" s="21">
        <f t="shared" si="2"/>
      </c>
      <c r="N18" s="7">
        <f>IF($AK18&lt;&gt;"","",IF($D18="","",'時間記入シート'!$F$7))</f>
      </c>
      <c r="O18" s="110">
        <f t="shared" si="3"/>
      </c>
      <c r="P18" s="111">
        <f>IF($AK18&lt;&gt;"","",IF($D18="","",VLOOKUP($D18,'時間記入シート'!$B$13:$F$70,2,0)))</f>
      </c>
      <c r="Q18" s="40">
        <f t="shared" si="4"/>
      </c>
      <c r="R18" s="8">
        <f>IF($AK18&lt;&gt;"","",IF($D18="","",VLOOKUP($D18,'時間記入シート'!$B$13:$F$70,3,0)))</f>
      </c>
      <c r="S18" s="21">
        <f t="shared" si="5"/>
      </c>
      <c r="T18" s="8">
        <f>IF($AK18&lt;&gt;"","",IF($D18="","",VLOOKUP($D18,'時間記入シート'!$B$13:$F$70,4,0)))</f>
      </c>
      <c r="U18" s="21">
        <f t="shared" si="6"/>
      </c>
      <c r="V18" s="7">
        <f>IF($AK18&lt;&gt;"","",IF($D18="","",VLOOKUP($D18,'時間記入シート'!$B$13:$F$70,5,0)))</f>
      </c>
      <c r="W18" s="60"/>
      <c r="X18" s="15">
        <f t="shared" si="7"/>
      </c>
      <c r="Y18" s="15">
        <f t="shared" si="8"/>
      </c>
      <c r="Z18" s="16">
        <f t="shared" si="9"/>
      </c>
      <c r="AA18" s="14">
        <f t="shared" si="10"/>
      </c>
      <c r="AB18" s="17">
        <f t="shared" si="11"/>
      </c>
      <c r="AC18" s="14">
        <f t="shared" si="12"/>
      </c>
      <c r="AD18" s="18">
        <f t="shared" si="13"/>
      </c>
      <c r="AE18" s="61">
        <f t="shared" si="14"/>
        <v>100</v>
      </c>
      <c r="AF18" s="16">
        <f t="shared" si="15"/>
      </c>
      <c r="AG18" s="14">
        <f t="shared" si="16"/>
      </c>
      <c r="AH18" s="17">
        <f t="shared" si="17"/>
      </c>
      <c r="AI18" s="14">
        <f t="shared" si="18"/>
      </c>
      <c r="AJ18" s="18">
        <f t="shared" si="19"/>
      </c>
      <c r="AK18" s="80">
        <f t="shared" si="20"/>
      </c>
      <c r="AN18">
        <f>IF(D18="","",VLOOKUP($D18,'時間記入シート'!$B$13:$G$70,6,0))</f>
      </c>
    </row>
    <row r="19" spans="1:40" ht="13.5">
      <c r="A19" s="70">
        <v>13</v>
      </c>
      <c r="B19" s="38">
        <f t="shared" si="21"/>
        <v>0</v>
      </c>
      <c r="C19" s="65">
        <f t="shared" si="22"/>
      </c>
      <c r="D19" s="184"/>
      <c r="E19" s="185"/>
      <c r="F19" s="186"/>
      <c r="G19" s="187"/>
      <c r="H19" s="109">
        <f>IF($AK19&lt;&gt;"","",IF($D19="","",'時間記入シート'!$C$7))</f>
      </c>
      <c r="I19" s="40">
        <f t="shared" si="0"/>
      </c>
      <c r="J19" s="20">
        <f>IF($AK19&lt;&gt;"","",IF($D19="","",'時間記入シート'!$D$7))</f>
      </c>
      <c r="K19" s="21">
        <f t="shared" si="1"/>
      </c>
      <c r="L19" s="20">
        <f>IF($AK19&lt;&gt;"","",IF($D19="","",'時間記入シート'!$E$7))</f>
      </c>
      <c r="M19" s="21">
        <f t="shared" si="2"/>
      </c>
      <c r="N19" s="7">
        <f>IF($AK19&lt;&gt;"","",IF($D19="","",'時間記入シート'!$F$7))</f>
      </c>
      <c r="O19" s="110">
        <f t="shared" si="3"/>
      </c>
      <c r="P19" s="111">
        <f>IF($AK19&lt;&gt;"","",IF($D19="","",VLOOKUP($D19,'時間記入シート'!$B$13:$F$70,2,0)))</f>
      </c>
      <c r="Q19" s="40">
        <f t="shared" si="4"/>
      </c>
      <c r="R19" s="8">
        <f>IF($AK19&lt;&gt;"","",IF($D19="","",VLOOKUP($D19,'時間記入シート'!$B$13:$F$70,3,0)))</f>
      </c>
      <c r="S19" s="21">
        <f t="shared" si="5"/>
      </c>
      <c r="T19" s="8">
        <f>IF($AK19&lt;&gt;"","",IF($D19="","",VLOOKUP($D19,'時間記入シート'!$B$13:$F$70,4,0)))</f>
      </c>
      <c r="U19" s="21">
        <f t="shared" si="6"/>
      </c>
      <c r="V19" s="7">
        <f>IF($AK19&lt;&gt;"","",IF($D19="","",VLOOKUP($D19,'時間記入シート'!$B$13:$F$70,5,0)))</f>
      </c>
      <c r="W19" s="60"/>
      <c r="X19" s="15">
        <f t="shared" si="7"/>
      </c>
      <c r="Y19" s="15">
        <f t="shared" si="8"/>
      </c>
      <c r="Z19" s="16">
        <f t="shared" si="9"/>
      </c>
      <c r="AA19" s="14">
        <f t="shared" si="10"/>
      </c>
      <c r="AB19" s="17">
        <f t="shared" si="11"/>
      </c>
      <c r="AC19" s="14">
        <f t="shared" si="12"/>
      </c>
      <c r="AD19" s="18">
        <f t="shared" si="13"/>
      </c>
      <c r="AE19" s="61">
        <f t="shared" si="14"/>
        <v>100</v>
      </c>
      <c r="AF19" s="16">
        <f t="shared" si="15"/>
      </c>
      <c r="AG19" s="14">
        <f t="shared" si="16"/>
      </c>
      <c r="AH19" s="17">
        <f t="shared" si="17"/>
      </c>
      <c r="AI19" s="14">
        <f t="shared" si="18"/>
      </c>
      <c r="AJ19" s="18">
        <f t="shared" si="19"/>
      </c>
      <c r="AK19" s="80">
        <f t="shared" si="20"/>
      </c>
      <c r="AN19">
        <f>IF(D19="","",VLOOKUP($D19,'時間記入シート'!$B$13:$G$70,6,0))</f>
      </c>
    </row>
    <row r="20" spans="1:40" ht="13.5">
      <c r="A20" s="70">
        <v>14</v>
      </c>
      <c r="B20" s="38">
        <f t="shared" si="21"/>
        <v>0</v>
      </c>
      <c r="C20" s="65">
        <f t="shared" si="22"/>
      </c>
      <c r="D20" s="184"/>
      <c r="E20" s="185"/>
      <c r="F20" s="186"/>
      <c r="G20" s="187"/>
      <c r="H20" s="109">
        <f>IF($AK20&lt;&gt;"","",IF($D20="","",'時間記入シート'!$C$7))</f>
      </c>
      <c r="I20" s="40">
        <f t="shared" si="0"/>
      </c>
      <c r="J20" s="20">
        <f>IF($AK20&lt;&gt;"","",IF($D20="","",'時間記入シート'!$D$7))</f>
      </c>
      <c r="K20" s="21">
        <f t="shared" si="1"/>
      </c>
      <c r="L20" s="20">
        <f>IF($AK20&lt;&gt;"","",IF($D20="","",'時間記入シート'!$E$7))</f>
      </c>
      <c r="M20" s="21">
        <f t="shared" si="2"/>
      </c>
      <c r="N20" s="7">
        <f>IF($AK20&lt;&gt;"","",IF($D20="","",'時間記入シート'!$F$7))</f>
      </c>
      <c r="O20" s="110">
        <f t="shared" si="3"/>
      </c>
      <c r="P20" s="111">
        <f>IF($AK20&lt;&gt;"","",IF($D20="","",VLOOKUP($D20,'時間記入シート'!$B$13:$F$70,2,0)))</f>
      </c>
      <c r="Q20" s="40">
        <f t="shared" si="4"/>
      </c>
      <c r="R20" s="8">
        <f>IF($AK20&lt;&gt;"","",IF($D20="","",VLOOKUP($D20,'時間記入シート'!$B$13:$F$70,3,0)))</f>
      </c>
      <c r="S20" s="21">
        <f t="shared" si="5"/>
      </c>
      <c r="T20" s="8">
        <f>IF($AK20&lt;&gt;"","",IF($D20="","",VLOOKUP($D20,'時間記入シート'!$B$13:$F$70,4,0)))</f>
      </c>
      <c r="U20" s="21">
        <f t="shared" si="6"/>
      </c>
      <c r="V20" s="7">
        <f>IF($AK20&lt;&gt;"","",IF($D20="","",VLOOKUP($D20,'時間記入シート'!$B$13:$F$70,5,0)))</f>
      </c>
      <c r="W20" s="60"/>
      <c r="X20" s="15">
        <f t="shared" si="7"/>
      </c>
      <c r="Y20" s="15">
        <f t="shared" si="8"/>
      </c>
      <c r="Z20" s="16">
        <f t="shared" si="9"/>
      </c>
      <c r="AA20" s="14">
        <f t="shared" si="10"/>
      </c>
      <c r="AB20" s="17">
        <f t="shared" si="11"/>
      </c>
      <c r="AC20" s="14">
        <f t="shared" si="12"/>
      </c>
      <c r="AD20" s="18">
        <f t="shared" si="13"/>
      </c>
      <c r="AE20" s="61">
        <f t="shared" si="14"/>
        <v>100</v>
      </c>
      <c r="AF20" s="16">
        <f t="shared" si="15"/>
      </c>
      <c r="AG20" s="14">
        <f t="shared" si="16"/>
      </c>
      <c r="AH20" s="17">
        <f t="shared" si="17"/>
      </c>
      <c r="AI20" s="14">
        <f t="shared" si="18"/>
      </c>
      <c r="AJ20" s="18">
        <f t="shared" si="19"/>
      </c>
      <c r="AK20" s="80">
        <f t="shared" si="20"/>
      </c>
      <c r="AN20">
        <f>IF(D20="","",VLOOKUP($D20,'時間記入シート'!$B$13:$G$70,6,0))</f>
      </c>
    </row>
    <row r="21" spans="1:40" ht="13.5">
      <c r="A21" s="70">
        <v>15</v>
      </c>
      <c r="B21" s="38">
        <f t="shared" si="21"/>
        <v>0</v>
      </c>
      <c r="C21" s="65">
        <f t="shared" si="22"/>
      </c>
      <c r="D21" s="184"/>
      <c r="E21" s="185"/>
      <c r="F21" s="186"/>
      <c r="G21" s="187"/>
      <c r="H21" s="109">
        <f>IF($AK21&lt;&gt;"","",IF($D21="","",'時間記入シート'!$C$7))</f>
      </c>
      <c r="I21" s="40">
        <f t="shared" si="0"/>
      </c>
      <c r="J21" s="20">
        <f>IF($AK21&lt;&gt;"","",IF($D21="","",'時間記入シート'!$D$7))</f>
      </c>
      <c r="K21" s="21">
        <f t="shared" si="1"/>
      </c>
      <c r="L21" s="20">
        <f>IF($AK21&lt;&gt;"","",IF($D21="","",'時間記入シート'!$E$7))</f>
      </c>
      <c r="M21" s="21">
        <f t="shared" si="2"/>
      </c>
      <c r="N21" s="7">
        <f>IF($AK21&lt;&gt;"","",IF($D21="","",'時間記入シート'!$F$7))</f>
      </c>
      <c r="O21" s="110">
        <f t="shared" si="3"/>
      </c>
      <c r="P21" s="111">
        <f>IF($AK21&lt;&gt;"","",IF($D21="","",VLOOKUP($D21,'時間記入シート'!$B$13:$F$70,2,0)))</f>
      </c>
      <c r="Q21" s="40">
        <f t="shared" si="4"/>
      </c>
      <c r="R21" s="8">
        <f>IF($AK21&lt;&gt;"","",IF($D21="","",VLOOKUP($D21,'時間記入シート'!$B$13:$F$70,3,0)))</f>
      </c>
      <c r="S21" s="21">
        <f t="shared" si="5"/>
      </c>
      <c r="T21" s="8">
        <f>IF($AK21&lt;&gt;"","",IF($D21="","",VLOOKUP($D21,'時間記入シート'!$B$13:$F$70,4,0)))</f>
      </c>
      <c r="U21" s="21">
        <f t="shared" si="6"/>
      </c>
      <c r="V21" s="7">
        <f>IF($AK21&lt;&gt;"","",IF($D21="","",VLOOKUP($D21,'時間記入シート'!$B$13:$F$70,5,0)))</f>
      </c>
      <c r="W21" s="60"/>
      <c r="X21" s="15">
        <f t="shared" si="7"/>
      </c>
      <c r="Y21" s="15">
        <f t="shared" si="8"/>
      </c>
      <c r="Z21" s="16">
        <f t="shared" si="9"/>
      </c>
      <c r="AA21" s="14">
        <f t="shared" si="10"/>
      </c>
      <c r="AB21" s="17">
        <f t="shared" si="11"/>
      </c>
      <c r="AC21" s="14">
        <f t="shared" si="12"/>
      </c>
      <c r="AD21" s="18">
        <f t="shared" si="13"/>
      </c>
      <c r="AE21" s="61">
        <f t="shared" si="14"/>
        <v>100</v>
      </c>
      <c r="AF21" s="16">
        <f t="shared" si="15"/>
      </c>
      <c r="AG21" s="14">
        <f t="shared" si="16"/>
      </c>
      <c r="AH21" s="17">
        <f t="shared" si="17"/>
      </c>
      <c r="AI21" s="14">
        <f t="shared" si="18"/>
      </c>
      <c r="AJ21" s="18">
        <f t="shared" si="19"/>
      </c>
      <c r="AK21" s="80">
        <f t="shared" si="20"/>
      </c>
      <c r="AN21">
        <f>IF(D21="","",VLOOKUP($D21,'時間記入シート'!$B$13:$G$70,6,0))</f>
      </c>
    </row>
    <row r="22" spans="1:40" ht="13.5">
      <c r="A22" s="70">
        <v>16</v>
      </c>
      <c r="B22" s="38">
        <f t="shared" si="21"/>
        <v>0</v>
      </c>
      <c r="C22" s="65">
        <f t="shared" si="22"/>
      </c>
      <c r="D22" s="184"/>
      <c r="E22" s="185"/>
      <c r="F22" s="186"/>
      <c r="G22" s="187"/>
      <c r="H22" s="109">
        <f>IF($AK22&lt;&gt;"","",IF($D22="","",'時間記入シート'!$C$7))</f>
      </c>
      <c r="I22" s="40">
        <f t="shared" si="0"/>
      </c>
      <c r="J22" s="20">
        <f>IF($AK22&lt;&gt;"","",IF($D22="","",'時間記入シート'!$D$7))</f>
      </c>
      <c r="K22" s="21">
        <f t="shared" si="1"/>
      </c>
      <c r="L22" s="20">
        <f>IF($AK22&lt;&gt;"","",IF($D22="","",'時間記入シート'!$E$7))</f>
      </c>
      <c r="M22" s="21">
        <f t="shared" si="2"/>
      </c>
      <c r="N22" s="7">
        <f>IF($AK22&lt;&gt;"","",IF($D22="","",'時間記入シート'!$F$7))</f>
      </c>
      <c r="O22" s="110">
        <f t="shared" si="3"/>
      </c>
      <c r="P22" s="111">
        <f>IF($AK22&lt;&gt;"","",IF($D22="","",VLOOKUP($D22,'時間記入シート'!$B$13:$F$70,2,0)))</f>
      </c>
      <c r="Q22" s="40">
        <f t="shared" si="4"/>
      </c>
      <c r="R22" s="8">
        <f>IF($AK22&lt;&gt;"","",IF($D22="","",VLOOKUP($D22,'時間記入シート'!$B$13:$F$70,3,0)))</f>
      </c>
      <c r="S22" s="21">
        <f t="shared" si="5"/>
      </c>
      <c r="T22" s="8">
        <f>IF($AK22&lt;&gt;"","",IF($D22="","",VLOOKUP($D22,'時間記入シート'!$B$13:$F$70,4,0)))</f>
      </c>
      <c r="U22" s="21">
        <f t="shared" si="6"/>
      </c>
      <c r="V22" s="7">
        <f>IF($AK22&lt;&gt;"","",IF($D22="","",VLOOKUP($D22,'時間記入シート'!$B$13:$F$70,5,0)))</f>
      </c>
      <c r="W22" s="60"/>
      <c r="X22" s="15">
        <f t="shared" si="7"/>
      </c>
      <c r="Y22" s="15">
        <f t="shared" si="8"/>
      </c>
      <c r="Z22" s="16">
        <f t="shared" si="9"/>
      </c>
      <c r="AA22" s="14">
        <f t="shared" si="10"/>
      </c>
      <c r="AB22" s="17">
        <f t="shared" si="11"/>
      </c>
      <c r="AC22" s="14">
        <f t="shared" si="12"/>
      </c>
      <c r="AD22" s="18">
        <f t="shared" si="13"/>
      </c>
      <c r="AE22" s="61">
        <f t="shared" si="14"/>
        <v>100</v>
      </c>
      <c r="AF22" s="16">
        <f t="shared" si="15"/>
      </c>
      <c r="AG22" s="14">
        <f t="shared" si="16"/>
      </c>
      <c r="AH22" s="17">
        <f t="shared" si="17"/>
      </c>
      <c r="AI22" s="14">
        <f t="shared" si="18"/>
      </c>
      <c r="AJ22" s="18">
        <f t="shared" si="19"/>
      </c>
      <c r="AK22" s="80">
        <f t="shared" si="20"/>
      </c>
      <c r="AN22">
        <f>IF(D22="","",VLOOKUP($D22,'時間記入シート'!$B$13:$G$70,6,0))</f>
      </c>
    </row>
    <row r="23" spans="1:40" ht="13.5">
      <c r="A23" s="70">
        <v>17</v>
      </c>
      <c r="B23" s="38">
        <f t="shared" si="21"/>
        <v>0</v>
      </c>
      <c r="C23" s="65">
        <f t="shared" si="22"/>
      </c>
      <c r="D23" s="188"/>
      <c r="E23" s="189"/>
      <c r="F23" s="190"/>
      <c r="G23" s="191"/>
      <c r="H23" s="109">
        <f>IF($AK23&lt;&gt;"","",IF($D23="","",'時間記入シート'!$C$7))</f>
      </c>
      <c r="I23" s="40">
        <f t="shared" si="0"/>
      </c>
      <c r="J23" s="20">
        <f>IF($AK23&lt;&gt;"","",IF($D23="","",'時間記入シート'!$D$7))</f>
      </c>
      <c r="K23" s="21">
        <f t="shared" si="1"/>
      </c>
      <c r="L23" s="20">
        <f>IF($AK23&lt;&gt;"","",IF($D23="","",'時間記入シート'!$E$7))</f>
      </c>
      <c r="M23" s="21">
        <f t="shared" si="2"/>
      </c>
      <c r="N23" s="7">
        <f>IF($AK23&lt;&gt;"","",IF($D23="","",'時間記入シート'!$F$7))</f>
      </c>
      <c r="O23" s="110">
        <f t="shared" si="3"/>
      </c>
      <c r="P23" s="111">
        <f>IF($AK23&lt;&gt;"","",IF($D23="","",VLOOKUP($D23,'時間記入シート'!$B$13:$F$70,2,0)))</f>
      </c>
      <c r="Q23" s="40">
        <f t="shared" si="4"/>
      </c>
      <c r="R23" s="8">
        <f>IF($AK23&lt;&gt;"","",IF($D23="","",VLOOKUP($D23,'時間記入シート'!$B$13:$F$70,3,0)))</f>
      </c>
      <c r="S23" s="21">
        <f t="shared" si="5"/>
      </c>
      <c r="T23" s="8">
        <f>IF($AK23&lt;&gt;"","",IF($D23="","",VLOOKUP($D23,'時間記入シート'!$B$13:$F$70,4,0)))</f>
      </c>
      <c r="U23" s="21">
        <f t="shared" si="6"/>
      </c>
      <c r="V23" s="7">
        <f>IF($AK23&lt;&gt;"","",IF($D23="","",VLOOKUP($D23,'時間記入シート'!$B$13:$F$70,5,0)))</f>
      </c>
      <c r="W23" s="60"/>
      <c r="X23" s="15">
        <f t="shared" si="7"/>
      </c>
      <c r="Y23" s="15">
        <f t="shared" si="8"/>
      </c>
      <c r="Z23" s="16">
        <f t="shared" si="9"/>
      </c>
      <c r="AA23" s="14">
        <f t="shared" si="10"/>
      </c>
      <c r="AB23" s="17">
        <f t="shared" si="11"/>
      </c>
      <c r="AC23" s="14">
        <f t="shared" si="12"/>
      </c>
      <c r="AD23" s="18">
        <f t="shared" si="13"/>
      </c>
      <c r="AE23" s="61">
        <f t="shared" si="14"/>
        <v>100</v>
      </c>
      <c r="AF23" s="16">
        <f t="shared" si="15"/>
      </c>
      <c r="AG23" s="14">
        <f t="shared" si="16"/>
      </c>
      <c r="AH23" s="17">
        <f t="shared" si="17"/>
      </c>
      <c r="AI23" s="14">
        <f t="shared" si="18"/>
      </c>
      <c r="AJ23" s="18">
        <f t="shared" si="19"/>
      </c>
      <c r="AK23" s="80">
        <f t="shared" si="20"/>
      </c>
      <c r="AN23">
        <f>IF(D23="","",VLOOKUP($D23,'時間記入シート'!$B$13:$G$70,6,0))</f>
      </c>
    </row>
    <row r="24" spans="1:40" ht="13.5">
      <c r="A24" s="70">
        <v>18</v>
      </c>
      <c r="B24" s="38">
        <f t="shared" si="21"/>
        <v>0</v>
      </c>
      <c r="C24" s="65">
        <f t="shared" si="22"/>
      </c>
      <c r="D24" s="175"/>
      <c r="E24" s="177"/>
      <c r="F24" s="179"/>
      <c r="G24" s="182"/>
      <c r="H24" s="109">
        <f>IF($AK24&lt;&gt;"","",IF($D24="","",'時間記入シート'!$C$7))</f>
      </c>
      <c r="I24" s="40">
        <f t="shared" si="0"/>
      </c>
      <c r="J24" s="20">
        <f>IF($AK24&lt;&gt;"","",IF($D24="","",'時間記入シート'!$D$7))</f>
      </c>
      <c r="K24" s="21">
        <f t="shared" si="1"/>
      </c>
      <c r="L24" s="20">
        <f>IF($AK24&lt;&gt;"","",IF($D24="","",'時間記入シート'!$E$7))</f>
      </c>
      <c r="M24" s="21">
        <f t="shared" si="2"/>
      </c>
      <c r="N24" s="7">
        <f>IF($AK24&lt;&gt;"","",IF($D24="","",'時間記入シート'!$F$7))</f>
      </c>
      <c r="O24" s="110">
        <f t="shared" si="3"/>
      </c>
      <c r="P24" s="111">
        <f>IF($AK24&lt;&gt;"","",IF($D24="","",VLOOKUP($D24,'時間記入シート'!$B$13:$F$70,2,0)))</f>
      </c>
      <c r="Q24" s="40">
        <f t="shared" si="4"/>
      </c>
      <c r="R24" s="8">
        <f>IF($AK24&lt;&gt;"","",IF($D24="","",VLOOKUP($D24,'時間記入シート'!$B$13:$F$70,3,0)))</f>
      </c>
      <c r="S24" s="21">
        <f t="shared" si="5"/>
      </c>
      <c r="T24" s="8">
        <f>IF($AK24&lt;&gt;"","",IF($D24="","",VLOOKUP($D24,'時間記入シート'!$B$13:$F$70,4,0)))</f>
      </c>
      <c r="U24" s="21">
        <f t="shared" si="6"/>
      </c>
      <c r="V24" s="7">
        <f>IF($AK24&lt;&gt;"","",IF($D24="","",VLOOKUP($D24,'時間記入シート'!$B$13:$F$70,5,0)))</f>
      </c>
      <c r="W24" s="60"/>
      <c r="X24" s="15">
        <f t="shared" si="7"/>
      </c>
      <c r="Y24" s="15">
        <f t="shared" si="8"/>
      </c>
      <c r="Z24" s="16">
        <f t="shared" si="9"/>
      </c>
      <c r="AA24" s="14">
        <f t="shared" si="10"/>
      </c>
      <c r="AB24" s="17">
        <f t="shared" si="11"/>
      </c>
      <c r="AC24" s="14">
        <f t="shared" si="12"/>
      </c>
      <c r="AD24" s="18">
        <f t="shared" si="13"/>
      </c>
      <c r="AE24" s="61">
        <f t="shared" si="14"/>
        <v>100</v>
      </c>
      <c r="AF24" s="16">
        <f t="shared" si="15"/>
      </c>
      <c r="AG24" s="14">
        <f t="shared" si="16"/>
      </c>
      <c r="AH24" s="17">
        <f t="shared" si="17"/>
      </c>
      <c r="AI24" s="14">
        <f t="shared" si="18"/>
      </c>
      <c r="AJ24" s="18">
        <f t="shared" si="19"/>
      </c>
      <c r="AK24" s="80">
        <f t="shared" si="20"/>
      </c>
      <c r="AN24">
        <f>IF(D24="","",VLOOKUP($D24,'時間記入シート'!$B$13:$G$70,6,0))</f>
      </c>
    </row>
    <row r="25" spans="1:40" ht="13.5">
      <c r="A25" s="70">
        <v>19</v>
      </c>
      <c r="B25" s="38">
        <f t="shared" si="21"/>
        <v>0</v>
      </c>
      <c r="C25" s="65">
        <f t="shared" si="22"/>
      </c>
      <c r="D25" s="175"/>
      <c r="E25" s="177"/>
      <c r="F25" s="179"/>
      <c r="G25" s="182"/>
      <c r="H25" s="109">
        <f>IF($AK25&lt;&gt;"","",IF($D25="","",'時間記入シート'!$C$7))</f>
      </c>
      <c r="I25" s="40">
        <f t="shared" si="0"/>
      </c>
      <c r="J25" s="20">
        <f>IF($AK25&lt;&gt;"","",IF($D25="","",'時間記入シート'!$D$7))</f>
      </c>
      <c r="K25" s="21">
        <f t="shared" si="1"/>
      </c>
      <c r="L25" s="20">
        <f>IF($AK25&lt;&gt;"","",IF($D25="","",'時間記入シート'!$E$7))</f>
      </c>
      <c r="M25" s="21">
        <f t="shared" si="2"/>
      </c>
      <c r="N25" s="7">
        <f>IF($AK25&lt;&gt;"","",IF($D25="","",'時間記入シート'!$F$7))</f>
      </c>
      <c r="O25" s="110">
        <f t="shared" si="3"/>
      </c>
      <c r="P25" s="111">
        <f>IF($AK25&lt;&gt;"","",IF($D25="","",VLOOKUP($D25,'時間記入シート'!$B$13:$F$70,2,0)))</f>
      </c>
      <c r="Q25" s="40">
        <f t="shared" si="4"/>
      </c>
      <c r="R25" s="8">
        <f>IF($AK25&lt;&gt;"","",IF($D25="","",VLOOKUP($D25,'時間記入シート'!$B$13:$F$70,3,0)))</f>
      </c>
      <c r="S25" s="21">
        <f t="shared" si="5"/>
      </c>
      <c r="T25" s="8">
        <f>IF($AK25&lt;&gt;"","",IF($D25="","",VLOOKUP($D25,'時間記入シート'!$B$13:$F$70,4,0)))</f>
      </c>
      <c r="U25" s="21">
        <f t="shared" si="6"/>
      </c>
      <c r="V25" s="7">
        <f>IF($AK25&lt;&gt;"","",IF($D25="","",VLOOKUP($D25,'時間記入シート'!$B$13:$F$70,5,0)))</f>
      </c>
      <c r="W25" s="60"/>
      <c r="X25" s="15">
        <f t="shared" si="7"/>
      </c>
      <c r="Y25" s="15">
        <f t="shared" si="8"/>
      </c>
      <c r="Z25" s="16">
        <f t="shared" si="9"/>
      </c>
      <c r="AA25" s="14">
        <f t="shared" si="10"/>
      </c>
      <c r="AB25" s="17">
        <f t="shared" si="11"/>
      </c>
      <c r="AC25" s="14">
        <f t="shared" si="12"/>
      </c>
      <c r="AD25" s="18">
        <f t="shared" si="13"/>
      </c>
      <c r="AE25" s="61">
        <f t="shared" si="14"/>
        <v>100</v>
      </c>
      <c r="AF25" s="16">
        <f t="shared" si="15"/>
      </c>
      <c r="AG25" s="14">
        <f t="shared" si="16"/>
      </c>
      <c r="AH25" s="17">
        <f t="shared" si="17"/>
      </c>
      <c r="AI25" s="14">
        <f t="shared" si="18"/>
      </c>
      <c r="AJ25" s="18">
        <f t="shared" si="19"/>
      </c>
      <c r="AK25" s="80">
        <f t="shared" si="20"/>
      </c>
      <c r="AN25">
        <f>IF(D25="","",VLOOKUP($D25,'時間記入シート'!$B$13:$G$70,6,0))</f>
      </c>
    </row>
    <row r="26" spans="1:40" ht="13.5">
      <c r="A26" s="70">
        <v>20</v>
      </c>
      <c r="B26" s="38">
        <f t="shared" si="21"/>
        <v>0</v>
      </c>
      <c r="C26" s="65">
        <f t="shared" si="22"/>
      </c>
      <c r="D26" s="175"/>
      <c r="E26" s="177"/>
      <c r="F26" s="181"/>
      <c r="G26" s="182"/>
      <c r="H26" s="109">
        <f>IF($AK26&lt;&gt;"","",IF($D26="","",'時間記入シート'!$C$7))</f>
      </c>
      <c r="I26" s="40">
        <f t="shared" si="0"/>
      </c>
      <c r="J26" s="20">
        <f>IF($AK26&lt;&gt;"","",IF($D26="","",'時間記入シート'!$D$7))</f>
      </c>
      <c r="K26" s="21">
        <f t="shared" si="1"/>
      </c>
      <c r="L26" s="20">
        <f>IF($AK26&lt;&gt;"","",IF($D26="","",'時間記入シート'!$E$7))</f>
      </c>
      <c r="M26" s="21">
        <f t="shared" si="2"/>
      </c>
      <c r="N26" s="7">
        <f>IF($AK26&lt;&gt;"","",IF($D26="","",'時間記入シート'!$F$7))</f>
      </c>
      <c r="O26" s="110">
        <f t="shared" si="3"/>
      </c>
      <c r="P26" s="111">
        <f>IF($AK26&lt;&gt;"","",IF($D26="","",VLOOKUP($D26,'時間記入シート'!$B$13:$F$70,2,0)))</f>
      </c>
      <c r="Q26" s="40">
        <f t="shared" si="4"/>
      </c>
      <c r="R26" s="8">
        <f>IF($AK26&lt;&gt;"","",IF($D26="","",VLOOKUP($D26,'時間記入シート'!$B$13:$F$70,3,0)))</f>
      </c>
      <c r="S26" s="21">
        <f t="shared" si="5"/>
      </c>
      <c r="T26" s="8">
        <f>IF($AK26&lt;&gt;"","",IF($D26="","",VLOOKUP($D26,'時間記入シート'!$B$13:$F$70,4,0)))</f>
      </c>
      <c r="U26" s="21">
        <f t="shared" si="6"/>
      </c>
      <c r="V26" s="7">
        <f>IF($AK26&lt;&gt;"","",IF($D26="","",VLOOKUP($D26,'時間記入シート'!$B$13:$F$70,5,0)))</f>
      </c>
      <c r="W26" s="60"/>
      <c r="X26" s="15">
        <f t="shared" si="7"/>
      </c>
      <c r="Y26" s="15">
        <f t="shared" si="8"/>
      </c>
      <c r="Z26" s="16">
        <f t="shared" si="9"/>
      </c>
      <c r="AA26" s="14">
        <f t="shared" si="10"/>
      </c>
      <c r="AB26" s="17">
        <f t="shared" si="11"/>
      </c>
      <c r="AC26" s="14">
        <f t="shared" si="12"/>
      </c>
      <c r="AD26" s="18">
        <f t="shared" si="13"/>
      </c>
      <c r="AE26" s="61">
        <f t="shared" si="14"/>
        <v>100</v>
      </c>
      <c r="AF26" s="16">
        <f t="shared" si="15"/>
      </c>
      <c r="AG26" s="14">
        <f t="shared" si="16"/>
      </c>
      <c r="AH26" s="17">
        <f t="shared" si="17"/>
      </c>
      <c r="AI26" s="14">
        <f t="shared" si="18"/>
      </c>
      <c r="AJ26" s="18">
        <f t="shared" si="19"/>
      </c>
      <c r="AK26" s="80">
        <f t="shared" si="20"/>
      </c>
      <c r="AN26">
        <f>IF(D26="","",VLOOKUP($D26,'時間記入シート'!$B$13:$G$70,6,0))</f>
      </c>
    </row>
    <row r="27" spans="1:40" ht="13.5">
      <c r="A27" s="70">
        <v>21</v>
      </c>
      <c r="B27" s="38">
        <f t="shared" si="21"/>
        <v>0</v>
      </c>
      <c r="C27" s="65">
        <f t="shared" si="22"/>
      </c>
      <c r="D27" s="198"/>
      <c r="E27" s="177"/>
      <c r="F27" s="181"/>
      <c r="G27" s="199"/>
      <c r="H27" s="109">
        <f>IF($AK27&lt;&gt;"","",IF($D27="","",'時間記入シート'!$C$7))</f>
      </c>
      <c r="I27" s="40">
        <f t="shared" si="0"/>
      </c>
      <c r="J27" s="20">
        <f>IF($AK27&lt;&gt;"","",IF($D27="","",'時間記入シート'!$D$7))</f>
      </c>
      <c r="K27" s="21">
        <f t="shared" si="1"/>
      </c>
      <c r="L27" s="20">
        <f>IF($AK27&lt;&gt;"","",IF($D27="","",'時間記入シート'!$E$7))</f>
      </c>
      <c r="M27" s="21">
        <f t="shared" si="2"/>
      </c>
      <c r="N27" s="7">
        <f>IF($AK27&lt;&gt;"","",IF($D27="","",'時間記入シート'!$F$7))</f>
      </c>
      <c r="O27" s="110">
        <f t="shared" si="3"/>
      </c>
      <c r="P27" s="111">
        <f>IF($AK27&lt;&gt;"","",IF($D27="","",VLOOKUP($D27,'時間記入シート'!$B$13:$F$70,2,0)))</f>
      </c>
      <c r="Q27" s="40">
        <f t="shared" si="4"/>
      </c>
      <c r="R27" s="8">
        <f>IF($AK27&lt;&gt;"","",IF($D27="","",VLOOKUP($D27,'時間記入シート'!$B$13:$F$70,3,0)))</f>
      </c>
      <c r="S27" s="21">
        <f t="shared" si="5"/>
      </c>
      <c r="T27" s="8">
        <f>IF($AK27&lt;&gt;"","",IF($D27="","",VLOOKUP($D27,'時間記入シート'!$B$13:$F$70,4,0)))</f>
      </c>
      <c r="U27" s="21">
        <f t="shared" si="6"/>
      </c>
      <c r="V27" s="7">
        <f>IF($AK27&lt;&gt;"","",IF($D27="","",VLOOKUP($D27,'時間記入シート'!$B$13:$F$70,5,0)))</f>
      </c>
      <c r="W27" s="60"/>
      <c r="X27" s="15">
        <f t="shared" si="7"/>
      </c>
      <c r="Y27" s="15">
        <f t="shared" si="8"/>
      </c>
      <c r="Z27" s="16">
        <f t="shared" si="9"/>
      </c>
      <c r="AA27" s="14">
        <f t="shared" si="10"/>
      </c>
      <c r="AB27" s="17">
        <f t="shared" si="11"/>
      </c>
      <c r="AC27" s="14">
        <f t="shared" si="12"/>
      </c>
      <c r="AD27" s="18">
        <f t="shared" si="13"/>
      </c>
      <c r="AE27" s="61">
        <f t="shared" si="14"/>
        <v>100</v>
      </c>
      <c r="AF27" s="16">
        <f t="shared" si="15"/>
      </c>
      <c r="AG27" s="14">
        <f t="shared" si="16"/>
      </c>
      <c r="AH27" s="17">
        <f t="shared" si="17"/>
      </c>
      <c r="AI27" s="14">
        <f t="shared" si="18"/>
      </c>
      <c r="AJ27" s="18">
        <f t="shared" si="19"/>
      </c>
      <c r="AK27" s="80">
        <f t="shared" si="20"/>
      </c>
      <c r="AN27">
        <f>IF(D27="","",VLOOKUP($D27,'時間記入シート'!$B$13:$G$70,6,0))</f>
      </c>
    </row>
    <row r="28" spans="1:40" ht="13.5">
      <c r="A28" s="70">
        <v>22</v>
      </c>
      <c r="B28" s="38">
        <f t="shared" si="21"/>
        <v>0</v>
      </c>
      <c r="C28" s="65">
        <f t="shared" si="22"/>
      </c>
      <c r="D28" s="175"/>
      <c r="E28" s="177"/>
      <c r="F28" s="179"/>
      <c r="G28" s="182"/>
      <c r="H28" s="109">
        <f>IF($AK28&lt;&gt;"","",IF($D28="","",'時間記入シート'!$C$7))</f>
      </c>
      <c r="I28" s="40">
        <f t="shared" si="0"/>
      </c>
      <c r="J28" s="20">
        <f>IF($AK28&lt;&gt;"","",IF($D28="","",'時間記入シート'!$D$7))</f>
      </c>
      <c r="K28" s="21">
        <f t="shared" si="1"/>
      </c>
      <c r="L28" s="20">
        <f>IF($AK28&lt;&gt;"","",IF($D28="","",'時間記入シート'!$E$7))</f>
      </c>
      <c r="M28" s="21">
        <f t="shared" si="2"/>
      </c>
      <c r="N28" s="7">
        <f>IF($AK28&lt;&gt;"","",IF($D28="","",'時間記入シート'!$F$7))</f>
      </c>
      <c r="O28" s="110">
        <f t="shared" si="3"/>
      </c>
      <c r="P28" s="111">
        <f>IF($AK28&lt;&gt;"","",IF($D28="","",VLOOKUP($D28,'時間記入シート'!$B$13:$F$70,2,0)))</f>
      </c>
      <c r="Q28" s="40">
        <f t="shared" si="4"/>
      </c>
      <c r="R28" s="8">
        <f>IF($AK28&lt;&gt;"","",IF($D28="","",VLOOKUP($D28,'時間記入シート'!$B$13:$F$70,3,0)))</f>
      </c>
      <c r="S28" s="21">
        <f t="shared" si="5"/>
      </c>
      <c r="T28" s="8">
        <f>IF($AK28&lt;&gt;"","",IF($D28="","",VLOOKUP($D28,'時間記入シート'!$B$13:$F$70,4,0)))</f>
      </c>
      <c r="U28" s="21">
        <f t="shared" si="6"/>
      </c>
      <c r="V28" s="7">
        <f>IF($AK28&lt;&gt;"","",IF($D28="","",VLOOKUP($D28,'時間記入シート'!$B$13:$F$70,5,0)))</f>
      </c>
      <c r="W28" s="60"/>
      <c r="X28" s="15">
        <f t="shared" si="7"/>
      </c>
      <c r="Y28" s="15">
        <f t="shared" si="8"/>
      </c>
      <c r="Z28" s="16">
        <f t="shared" si="9"/>
      </c>
      <c r="AA28" s="14">
        <f t="shared" si="10"/>
      </c>
      <c r="AB28" s="17">
        <f t="shared" si="11"/>
      </c>
      <c r="AC28" s="14">
        <f t="shared" si="12"/>
      </c>
      <c r="AD28" s="18">
        <f t="shared" si="13"/>
      </c>
      <c r="AE28" s="61">
        <f t="shared" si="14"/>
        <v>100</v>
      </c>
      <c r="AF28" s="16">
        <f t="shared" si="15"/>
      </c>
      <c r="AG28" s="14">
        <f t="shared" si="16"/>
      </c>
      <c r="AH28" s="17">
        <f t="shared" si="17"/>
      </c>
      <c r="AI28" s="14">
        <f t="shared" si="18"/>
      </c>
      <c r="AJ28" s="18">
        <f t="shared" si="19"/>
      </c>
      <c r="AK28" s="80">
        <f t="shared" si="20"/>
      </c>
      <c r="AN28">
        <f>IF(D28="","",VLOOKUP($D28,'時間記入シート'!$B$13:$G$70,6,0))</f>
      </c>
    </row>
    <row r="29" spans="1:40" ht="13.5">
      <c r="A29" s="70">
        <v>23</v>
      </c>
      <c r="B29" s="38">
        <f t="shared" si="21"/>
        <v>0</v>
      </c>
      <c r="C29" s="65">
        <f t="shared" si="22"/>
      </c>
      <c r="D29" s="175"/>
      <c r="E29" s="177"/>
      <c r="F29" s="179"/>
      <c r="G29" s="182"/>
      <c r="H29" s="109">
        <f>IF($AK29&lt;&gt;"","",IF($D29="","",'時間記入シート'!$C$7))</f>
      </c>
      <c r="I29" s="40">
        <f t="shared" si="0"/>
      </c>
      <c r="J29" s="20">
        <f>IF($AK29&lt;&gt;"","",IF($D29="","",'時間記入シート'!$D$7))</f>
      </c>
      <c r="K29" s="21">
        <f t="shared" si="1"/>
      </c>
      <c r="L29" s="20">
        <f>IF($AK29&lt;&gt;"","",IF($D29="","",'時間記入シート'!$E$7))</f>
      </c>
      <c r="M29" s="21">
        <f t="shared" si="2"/>
      </c>
      <c r="N29" s="7">
        <f>IF($AK29&lt;&gt;"","",IF($D29="","",'時間記入シート'!$F$7))</f>
      </c>
      <c r="O29" s="110">
        <f t="shared" si="3"/>
      </c>
      <c r="P29" s="111">
        <f>IF($AK29&lt;&gt;"","",IF($D29="","",VLOOKUP($D29,'時間記入シート'!$B$13:$F$70,2,0)))</f>
      </c>
      <c r="Q29" s="40">
        <f t="shared" si="4"/>
      </c>
      <c r="R29" s="8">
        <f>IF($AK29&lt;&gt;"","",IF($D29="","",VLOOKUP($D29,'時間記入シート'!$B$13:$F$70,3,0)))</f>
      </c>
      <c r="S29" s="21">
        <f t="shared" si="5"/>
      </c>
      <c r="T29" s="8">
        <f>IF($AK29&lt;&gt;"","",IF($D29="","",VLOOKUP($D29,'時間記入シート'!$B$13:$F$70,4,0)))</f>
      </c>
      <c r="U29" s="21">
        <f t="shared" si="6"/>
      </c>
      <c r="V29" s="7">
        <f>IF($AK29&lt;&gt;"","",IF($D29="","",VLOOKUP($D29,'時間記入シート'!$B$13:$F$70,5,0)))</f>
      </c>
      <c r="W29" s="60"/>
      <c r="X29" s="15">
        <f t="shared" si="7"/>
      </c>
      <c r="Y29" s="15">
        <f t="shared" si="8"/>
      </c>
      <c r="Z29" s="16">
        <f t="shared" si="9"/>
      </c>
      <c r="AA29" s="14">
        <f t="shared" si="10"/>
      </c>
      <c r="AB29" s="17">
        <f t="shared" si="11"/>
      </c>
      <c r="AC29" s="14">
        <f t="shared" si="12"/>
      </c>
      <c r="AD29" s="18">
        <f t="shared" si="13"/>
      </c>
      <c r="AE29" s="61">
        <f t="shared" si="14"/>
        <v>100</v>
      </c>
      <c r="AF29" s="16">
        <f t="shared" si="15"/>
      </c>
      <c r="AG29" s="14">
        <f t="shared" si="16"/>
      </c>
      <c r="AH29" s="17">
        <f t="shared" si="17"/>
      </c>
      <c r="AI29" s="14">
        <f t="shared" si="18"/>
      </c>
      <c r="AJ29" s="18">
        <f t="shared" si="19"/>
      </c>
      <c r="AK29" s="80">
        <f t="shared" si="20"/>
      </c>
      <c r="AN29">
        <f>IF(D29="","",VLOOKUP($D29,'時間記入シート'!$B$13:$G$70,6,0))</f>
      </c>
    </row>
    <row r="30" spans="1:40" ht="13.5">
      <c r="A30" s="70">
        <v>24</v>
      </c>
      <c r="B30" s="38">
        <f t="shared" si="21"/>
        <v>0</v>
      </c>
      <c r="C30" s="65">
        <f t="shared" si="22"/>
      </c>
      <c r="D30" s="175"/>
      <c r="E30" s="177"/>
      <c r="F30" s="179"/>
      <c r="G30" s="182"/>
      <c r="H30" s="109">
        <f>IF($AK30&lt;&gt;"","",IF($D30="","",'時間記入シート'!$C$7))</f>
      </c>
      <c r="I30" s="40">
        <f t="shared" si="0"/>
      </c>
      <c r="J30" s="20">
        <f>IF($AK30&lt;&gt;"","",IF($D30="","",'時間記入シート'!$D$7))</f>
      </c>
      <c r="K30" s="21">
        <f t="shared" si="1"/>
      </c>
      <c r="L30" s="20">
        <f>IF($AK30&lt;&gt;"","",IF($D30="","",'時間記入シート'!$E$7))</f>
      </c>
      <c r="M30" s="21">
        <f t="shared" si="2"/>
      </c>
      <c r="N30" s="7">
        <f>IF($AK30&lt;&gt;"","",IF($D30="","",'時間記入シート'!$F$7))</f>
      </c>
      <c r="O30" s="110">
        <f t="shared" si="3"/>
      </c>
      <c r="P30" s="111">
        <f>IF($AK30&lt;&gt;"","",IF($D30="","",VLOOKUP($D30,'時間記入シート'!$B$13:$F$70,2,0)))</f>
      </c>
      <c r="Q30" s="40">
        <f t="shared" si="4"/>
      </c>
      <c r="R30" s="8">
        <f>IF($AK30&lt;&gt;"","",IF($D30="","",VLOOKUP($D30,'時間記入シート'!$B$13:$F$70,3,0)))</f>
      </c>
      <c r="S30" s="21">
        <f t="shared" si="5"/>
      </c>
      <c r="T30" s="8">
        <f>IF($AK30&lt;&gt;"","",IF($D30="","",VLOOKUP($D30,'時間記入シート'!$B$13:$F$70,4,0)))</f>
      </c>
      <c r="U30" s="21">
        <f t="shared" si="6"/>
      </c>
      <c r="V30" s="7">
        <f>IF($AK30&lt;&gt;"","",IF($D30="","",VLOOKUP($D30,'時間記入シート'!$B$13:$F$70,5,0)))</f>
      </c>
      <c r="W30" s="60"/>
      <c r="X30" s="15">
        <f t="shared" si="7"/>
      </c>
      <c r="Y30" s="15">
        <f t="shared" si="8"/>
      </c>
      <c r="Z30" s="16">
        <f t="shared" si="9"/>
      </c>
      <c r="AA30" s="14">
        <f t="shared" si="10"/>
      </c>
      <c r="AB30" s="17">
        <f t="shared" si="11"/>
      </c>
      <c r="AC30" s="14">
        <f t="shared" si="12"/>
      </c>
      <c r="AD30" s="18">
        <f t="shared" si="13"/>
      </c>
      <c r="AE30" s="61">
        <f t="shared" si="14"/>
        <v>100</v>
      </c>
      <c r="AF30" s="16">
        <f t="shared" si="15"/>
      </c>
      <c r="AG30" s="14">
        <f t="shared" si="16"/>
      </c>
      <c r="AH30" s="17">
        <f t="shared" si="17"/>
      </c>
      <c r="AI30" s="14">
        <f t="shared" si="18"/>
      </c>
      <c r="AJ30" s="18">
        <f t="shared" si="19"/>
      </c>
      <c r="AK30" s="80">
        <f t="shared" si="20"/>
      </c>
      <c r="AN30">
        <f>IF(D30="","",VLOOKUP($D30,'時間記入シート'!$B$13:$G$70,6,0))</f>
      </c>
    </row>
    <row r="31" spans="1:40" ht="13.5">
      <c r="A31" s="70">
        <v>25</v>
      </c>
      <c r="B31" s="38">
        <f t="shared" si="21"/>
        <v>0</v>
      </c>
      <c r="C31" s="69">
        <f t="shared" si="22"/>
      </c>
      <c r="D31" s="176"/>
      <c r="E31" s="178"/>
      <c r="F31" s="180"/>
      <c r="G31" s="183"/>
      <c r="H31" s="140">
        <f>IF($AK31&lt;&gt;"","",IF($D31="","",'時間記入シート'!$C$7))</f>
      </c>
      <c r="I31" s="141">
        <f t="shared" si="0"/>
      </c>
      <c r="J31" s="142">
        <f>IF($AK31&lt;&gt;"","",IF($D31="","",'時間記入シート'!$D$7))</f>
      </c>
      <c r="K31" s="31">
        <f t="shared" si="1"/>
      </c>
      <c r="L31" s="142">
        <f>IF($AK31&lt;&gt;"","",IF($D31="","",'時間記入シート'!$E$7))</f>
      </c>
      <c r="M31" s="31">
        <f t="shared" si="2"/>
      </c>
      <c r="N31" s="24">
        <f>IF($AK31&lt;&gt;"","",IF($D31="","",'時間記入シート'!$F$7))</f>
      </c>
      <c r="O31" s="143">
        <f t="shared" si="3"/>
      </c>
      <c r="P31" s="144">
        <f>IF($AK31&lt;&gt;"","",IF($D31="","",VLOOKUP($D31,'時間記入シート'!$B$13:$F$70,2,0)))</f>
      </c>
      <c r="Q31" s="141">
        <f t="shared" si="4"/>
      </c>
      <c r="R31" s="22">
        <f>IF($AK31&lt;&gt;"","",IF($D31="","",VLOOKUP($D31,'時間記入シート'!$B$13:$F$70,3,0)))</f>
      </c>
      <c r="S31" s="31">
        <f t="shared" si="5"/>
      </c>
      <c r="T31" s="22">
        <f>IF($AK31&lt;&gt;"","",IF($D31="","",VLOOKUP($D31,'時間記入シート'!$B$13:$F$70,4,0)))</f>
      </c>
      <c r="U31" s="31">
        <f t="shared" si="6"/>
      </c>
      <c r="V31" s="24">
        <f>IF($AK31&lt;&gt;"","",IF($D31="","",VLOOKUP($D31,'時間記入シート'!$B$13:$F$70,5,0)))</f>
      </c>
      <c r="W31" s="145"/>
      <c r="X31" s="25">
        <f t="shared" si="7"/>
      </c>
      <c r="Y31" s="25">
        <f t="shared" si="8"/>
      </c>
      <c r="Z31" s="26">
        <f t="shared" si="9"/>
      </c>
      <c r="AA31" s="23">
        <f t="shared" si="10"/>
      </c>
      <c r="AB31" s="27">
        <f t="shared" si="11"/>
      </c>
      <c r="AC31" s="23">
        <f t="shared" si="12"/>
      </c>
      <c r="AD31" s="28">
        <f t="shared" si="13"/>
      </c>
      <c r="AE31" s="146">
        <f t="shared" si="14"/>
        <v>100</v>
      </c>
      <c r="AF31" s="26">
        <f t="shared" si="15"/>
      </c>
      <c r="AG31" s="23">
        <f t="shared" si="16"/>
      </c>
      <c r="AH31" s="27">
        <f t="shared" si="17"/>
      </c>
      <c r="AI31" s="23">
        <f t="shared" si="18"/>
      </c>
      <c r="AJ31" s="28">
        <f t="shared" si="19"/>
      </c>
      <c r="AK31" s="147">
        <f t="shared" si="20"/>
      </c>
      <c r="AN31">
        <f>IF(D31="","",VLOOKUP($D31,'時間記入シート'!$B$13:$G$70,6,0))</f>
      </c>
    </row>
    <row r="32" spans="1:4" ht="13.5">
      <c r="A32" s="70"/>
      <c r="B32" s="38"/>
      <c r="C32" s="52"/>
      <c r="D32" s="62"/>
    </row>
    <row r="33" spans="1:39" ht="14.25">
      <c r="A33" s="70"/>
      <c r="B33" s="38"/>
      <c r="C33" s="52"/>
      <c r="D33" s="63"/>
      <c r="E33" s="113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112"/>
      <c r="AL33" s="34"/>
      <c r="AM33" s="34"/>
    </row>
    <row r="34" spans="8:40" ht="13.5"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112"/>
      <c r="AL34" s="34"/>
      <c r="AM34" s="34"/>
      <c r="AN34" s="34"/>
    </row>
  </sheetData>
  <sheetProtection/>
  <printOptions/>
  <pageMargins left="0.75" right="0.75" top="0.78" bottom="0.78" header="0.512" footer="0.512"/>
  <pageSetup fitToHeight="1" fitToWidth="1" orientation="portrait" paperSize="9" scale="6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N23"/>
  <sheetViews>
    <sheetView zoomScale="75" zoomScaleNormal="75" zoomScalePageLayoutView="0" workbookViewId="0" topLeftCell="A1">
      <selection activeCell="C7" sqref="C7:AK21"/>
    </sheetView>
  </sheetViews>
  <sheetFormatPr defaultColWidth="9.00390625" defaultRowHeight="13.5"/>
  <cols>
    <col min="1" max="1" width="8.50390625" style="0" customWidth="1"/>
    <col min="3" max="3" width="4.75390625" style="0" customWidth="1"/>
    <col min="4" max="4" width="7.625" style="0" customWidth="1"/>
    <col min="5" max="5" width="20.50390625" style="0" customWidth="1"/>
    <col min="6" max="6" width="13.50390625" style="0" customWidth="1"/>
    <col min="7" max="7" width="10.875" style="0" customWidth="1"/>
    <col min="8" max="8" width="3.375" style="0" customWidth="1"/>
    <col min="9" max="9" width="1.37890625" style="0" customWidth="1"/>
    <col min="10" max="10" width="3.375" style="0" customWidth="1"/>
    <col min="11" max="11" width="1.00390625" style="0" customWidth="1"/>
    <col min="12" max="12" width="2.75390625" style="0" customWidth="1"/>
    <col min="13" max="13" width="1.00390625" style="0" customWidth="1"/>
    <col min="14" max="14" width="2.75390625" style="0" customWidth="1"/>
    <col min="15" max="15" width="0" style="0" hidden="1" customWidth="1"/>
    <col min="16" max="16" width="3.50390625" style="0" customWidth="1"/>
    <col min="17" max="17" width="1.75390625" style="0" customWidth="1"/>
    <col min="18" max="18" width="2.875" style="0" customWidth="1"/>
    <col min="19" max="19" width="1.12109375" style="0" customWidth="1"/>
    <col min="20" max="20" width="2.75390625" style="0" customWidth="1"/>
    <col min="21" max="21" width="1.00390625" style="0" customWidth="1"/>
    <col min="22" max="22" width="2.75390625" style="0" customWidth="1"/>
    <col min="23" max="23" width="3.875" style="0" customWidth="1"/>
    <col min="24" max="25" width="0" style="0" hidden="1" customWidth="1"/>
    <col min="26" max="26" width="3.125" style="0" customWidth="1"/>
    <col min="27" max="27" width="1.00390625" style="0" customWidth="1"/>
    <col min="28" max="28" width="3.375" style="0" customWidth="1"/>
    <col min="29" max="29" width="1.00390625" style="0" customWidth="1"/>
    <col min="30" max="30" width="4.50390625" style="0" customWidth="1"/>
    <col min="31" max="31" width="8.875" style="0" hidden="1" customWidth="1"/>
    <col min="32" max="32" width="3.125" style="0" customWidth="1"/>
    <col min="33" max="33" width="1.00390625" style="0" customWidth="1"/>
    <col min="34" max="34" width="3.625" style="0" customWidth="1"/>
    <col min="35" max="35" width="1.4921875" style="0" customWidth="1"/>
    <col min="36" max="36" width="3.625" style="0" customWidth="1"/>
    <col min="37" max="37" width="6.25390625" style="38" customWidth="1"/>
    <col min="38" max="38" width="3.50390625" style="0" customWidth="1"/>
  </cols>
  <sheetData>
    <row r="1" spans="2:4" ht="13.5">
      <c r="B1" s="38"/>
      <c r="C1" s="52"/>
      <c r="D1" s="62"/>
    </row>
    <row r="2" spans="2:4" ht="38.25" customHeight="1">
      <c r="B2" s="38"/>
      <c r="C2" s="53" t="s">
        <v>41</v>
      </c>
      <c r="D2" s="62"/>
    </row>
    <row r="3" spans="2:4" ht="13.5">
      <c r="B3" s="38"/>
      <c r="C3" s="52"/>
      <c r="D3" s="62"/>
    </row>
    <row r="4" spans="2:39" ht="14.25">
      <c r="B4" s="38"/>
      <c r="C4" s="52"/>
      <c r="D4" s="63"/>
      <c r="AM4" t="s">
        <v>18</v>
      </c>
    </row>
    <row r="5" spans="2:37" ht="13.5">
      <c r="B5" s="38"/>
      <c r="C5" s="52"/>
      <c r="D5" s="62"/>
      <c r="E5" s="2"/>
      <c r="F5" s="2"/>
      <c r="G5" s="3"/>
      <c r="H5" s="41"/>
      <c r="I5" s="42"/>
      <c r="J5" s="42" t="s">
        <v>0</v>
      </c>
      <c r="K5" s="42"/>
      <c r="L5" s="42"/>
      <c r="M5" s="42"/>
      <c r="N5" s="43"/>
      <c r="O5" s="42"/>
      <c r="P5" s="41"/>
      <c r="Q5" s="44" t="s">
        <v>1</v>
      </c>
      <c r="R5" s="45"/>
      <c r="S5" s="42"/>
      <c r="T5" s="42"/>
      <c r="U5" s="42"/>
      <c r="V5" s="43"/>
      <c r="W5" s="43"/>
      <c r="X5" s="42"/>
      <c r="Y5" s="42"/>
      <c r="Z5" s="44" t="s">
        <v>2</v>
      </c>
      <c r="AA5" s="42"/>
      <c r="AB5" s="42"/>
      <c r="AC5" s="42"/>
      <c r="AD5" s="43"/>
      <c r="AE5" s="42" t="s">
        <v>3</v>
      </c>
      <c r="AF5" s="44" t="s">
        <v>4</v>
      </c>
      <c r="AG5" s="42"/>
      <c r="AH5" s="42"/>
      <c r="AI5" s="42"/>
      <c r="AJ5" s="43"/>
      <c r="AK5" s="46"/>
    </row>
    <row r="6" spans="2:37" ht="13.5">
      <c r="B6" s="38"/>
      <c r="C6" s="54" t="s">
        <v>5</v>
      </c>
      <c r="D6" s="167" t="s">
        <v>25</v>
      </c>
      <c r="E6" s="5" t="s">
        <v>6</v>
      </c>
      <c r="F6" s="5" t="s">
        <v>7</v>
      </c>
      <c r="G6" s="4" t="s">
        <v>29</v>
      </c>
      <c r="H6" s="55" t="s">
        <v>8</v>
      </c>
      <c r="I6" s="55"/>
      <c r="J6" s="55" t="s">
        <v>9</v>
      </c>
      <c r="K6" s="55"/>
      <c r="L6" s="55" t="s">
        <v>10</v>
      </c>
      <c r="M6" s="55"/>
      <c r="N6" s="56" t="s">
        <v>11</v>
      </c>
      <c r="O6" s="57" t="s">
        <v>12</v>
      </c>
      <c r="P6" s="58" t="s">
        <v>8</v>
      </c>
      <c r="Q6" s="55"/>
      <c r="R6" s="55" t="s">
        <v>9</v>
      </c>
      <c r="S6" s="55"/>
      <c r="T6" s="55" t="s">
        <v>10</v>
      </c>
      <c r="U6" s="55"/>
      <c r="V6" s="56" t="s">
        <v>11</v>
      </c>
      <c r="W6" s="55" t="s">
        <v>13</v>
      </c>
      <c r="X6" s="59" t="s">
        <v>14</v>
      </c>
      <c r="Y6" s="59" t="s">
        <v>15</v>
      </c>
      <c r="Z6" s="58" t="s">
        <v>9</v>
      </c>
      <c r="AA6" s="55"/>
      <c r="AB6" s="55" t="s">
        <v>10</v>
      </c>
      <c r="AC6" s="55"/>
      <c r="AD6" s="56" t="s">
        <v>11</v>
      </c>
      <c r="AE6" s="55"/>
      <c r="AF6" s="58" t="s">
        <v>9</v>
      </c>
      <c r="AG6" s="55"/>
      <c r="AH6" s="55" t="s">
        <v>10</v>
      </c>
      <c r="AI6" s="55"/>
      <c r="AJ6" s="56" t="s">
        <v>11</v>
      </c>
      <c r="AK6" s="46" t="s">
        <v>16</v>
      </c>
    </row>
    <row r="7" spans="1:40" ht="19.5" customHeight="1">
      <c r="A7" s="70">
        <v>1</v>
      </c>
      <c r="B7" s="38">
        <f>D7</f>
        <v>5305</v>
      </c>
      <c r="C7" s="64">
        <f>IF(H7=0,0,IF(D7="","",IF(AK7="",A7,"")))</f>
        <v>1</v>
      </c>
      <c r="D7" s="184">
        <v>5305</v>
      </c>
      <c r="E7" s="185" t="s">
        <v>80</v>
      </c>
      <c r="F7" s="186" t="s">
        <v>74</v>
      </c>
      <c r="G7" s="187">
        <v>0.933</v>
      </c>
      <c r="H7" s="104">
        <f>IF($AK7&lt;&gt;"","",IF($D7="","",'時間記入シート'!$C$8))</f>
        <v>3</v>
      </c>
      <c r="I7" s="114" t="str">
        <f aca="true" t="shared" si="0" ref="I7:I21">IF($AK7&lt;&gt;"","",IF($D7="","","："))</f>
        <v>：</v>
      </c>
      <c r="J7" s="32">
        <f>IF($AK7&lt;&gt;"","",IF($D7="","",'時間記入シート'!$D$8))</f>
        <v>10</v>
      </c>
      <c r="K7" s="29" t="str">
        <f aca="true" t="shared" si="1" ref="K7:K21">IF($AK7&lt;&gt;"","",IF($D7="","","："))</f>
        <v>：</v>
      </c>
      <c r="L7" s="32">
        <f>IF($AK7&lt;&gt;"","",IF($D7="","",'時間記入シート'!$E$8))</f>
        <v>10</v>
      </c>
      <c r="M7" s="29" t="str">
        <f aca="true" t="shared" si="2" ref="M7:M21">IF($AK7&lt;&gt;"","",IF($D7="","","："))</f>
        <v>：</v>
      </c>
      <c r="N7" s="13">
        <f>IF($AK7&lt;&gt;"","",IF($D7="","",'時間記入シート'!$F$8))</f>
        <v>0</v>
      </c>
      <c r="O7" s="105">
        <f aca="true" t="shared" si="3" ref="O7:O21">IF(H7="","",TIME(J7,L7,N7))</f>
        <v>0.4236111111111111</v>
      </c>
      <c r="P7" s="106">
        <f>IF($AK7&lt;&gt;"","",IF($D7="","",VLOOKUP($D7,'時間記入シート'!$B$13:$F$70,2,0)))</f>
        <v>3</v>
      </c>
      <c r="Q7" s="114" t="str">
        <f aca="true" t="shared" si="4" ref="Q7:Q21">IF($AK7&lt;&gt;"","",IF($D7="","","："))</f>
        <v>：</v>
      </c>
      <c r="R7" s="33">
        <f>IF($AK7&lt;&gt;"","",IF($D7="","",VLOOKUP($D7,'時間記入シート'!$B$13:$F$70,3,0)))</f>
        <v>14</v>
      </c>
      <c r="S7" s="29" t="str">
        <f aca="true" t="shared" si="5" ref="S7:S21">IF($AK7&lt;&gt;"","",IF($D7="","","："))</f>
        <v>：</v>
      </c>
      <c r="T7" s="33">
        <f>IF($AK7&lt;&gt;"","",IF($D7="","",VLOOKUP($D7,'時間記入シート'!$B$13:$F$70,4,0)))</f>
        <v>22</v>
      </c>
      <c r="U7" s="29" t="str">
        <f aca="true" t="shared" si="6" ref="U7:U21">IF($AK7&lt;&gt;"","",IF($D7="","","："))</f>
        <v>：</v>
      </c>
      <c r="V7" s="13">
        <f>IF($AK7&lt;&gt;"","",IF($D7="","",VLOOKUP($D7,'時間記入シート'!$B$13:$F$70,5,0)))</f>
        <v>1</v>
      </c>
      <c r="W7" s="107"/>
      <c r="X7" s="9">
        <f aca="true" t="shared" si="7" ref="X7:X21">IF(P7="","",TIME(R7,T7,V7))</f>
        <v>0.5986226851851851</v>
      </c>
      <c r="Y7" s="9">
        <f aca="true" t="shared" si="8" ref="Y7:Y21">IF(P7="","",IF(P7=H7,X7-O7,1-O7+X7))</f>
        <v>0.17501157407407403</v>
      </c>
      <c r="Z7" s="10">
        <f aca="true" t="shared" si="9" ref="Z7:Z21">IF(P7="","",HOUR(Y7))</f>
        <v>4</v>
      </c>
      <c r="AA7" s="6" t="str">
        <f aca="true" t="shared" si="10" ref="AA7:AA21">IF($AK7&lt;&gt;"","",IF($D7="","","："))</f>
        <v>：</v>
      </c>
      <c r="AB7" s="11">
        <f aca="true" t="shared" si="11" ref="AB7:AB21">IF(P7="","",MINUTE(Y7))</f>
        <v>12</v>
      </c>
      <c r="AC7" s="6" t="str">
        <f aca="true" t="shared" si="12" ref="AC7:AC21">IF($AK7&lt;&gt;"","",IF($D7="","","："))</f>
        <v>：</v>
      </c>
      <c r="AD7" s="12">
        <f aca="true" t="shared" si="13" ref="AD7:AD21">IF(P7="","",SECOND(Y7))</f>
        <v>1</v>
      </c>
      <c r="AE7" s="108">
        <f aca="true" t="shared" si="14" ref="AE7:AE21">IF(E7="",100,IF(AK7&lt;&gt;"",50,IF(H7="","",IF(W7="",G7*Y7,G7*(1+W7)*Y7))))</f>
        <v>0.1632857986111111</v>
      </c>
      <c r="AF7" s="10">
        <f aca="true" t="shared" si="15" ref="AF7:AF21">IF(P7="","",HOUR(AE7))</f>
        <v>3</v>
      </c>
      <c r="AG7" s="6" t="str">
        <f aca="true" t="shared" si="16" ref="AG7:AG21">IF($AK7&lt;&gt;"","",IF($D7="","","："))</f>
        <v>：</v>
      </c>
      <c r="AH7" s="11">
        <f aca="true" t="shared" si="17" ref="AH7:AH21">IF(P7="","",MINUTE(AE7))</f>
        <v>55</v>
      </c>
      <c r="AI7" s="6" t="str">
        <f aca="true" t="shared" si="18" ref="AI7:AI21">IF($AK7&lt;&gt;"","",IF($D7="","","："))</f>
        <v>：</v>
      </c>
      <c r="AJ7" s="12">
        <f aca="true" t="shared" si="19" ref="AJ7:AJ21">IF(P7="","",SECOND(AE7))</f>
        <v>8</v>
      </c>
      <c r="AK7" s="79">
        <f aca="true" t="shared" si="20" ref="AK7:AK21">IF(AN7=0,"",AN7)</f>
      </c>
      <c r="AN7">
        <f>IF(D7="","",VLOOKUP($D7,'時間記入シート'!$B$13:$G$70,6,0))</f>
        <v>0</v>
      </c>
    </row>
    <row r="8" spans="1:40" ht="19.5" customHeight="1">
      <c r="A8" s="70">
        <v>2</v>
      </c>
      <c r="B8" s="38">
        <f aca="true" t="shared" si="21" ref="B8:B21">D8</f>
        <v>5030</v>
      </c>
      <c r="C8" s="64">
        <f aca="true" t="shared" si="22" ref="C8:C21">IF(H8=0,0,IF(D8="","",IF(AK8="",A8,"")))</f>
        <v>2</v>
      </c>
      <c r="D8" s="184">
        <v>5030</v>
      </c>
      <c r="E8" s="185" t="s">
        <v>88</v>
      </c>
      <c r="F8" s="186" t="s">
        <v>100</v>
      </c>
      <c r="G8" s="187">
        <v>1.0042</v>
      </c>
      <c r="H8" s="104">
        <f>IF($AK8&lt;&gt;"","",IF($D8="","",'時間記入シート'!$C$8))</f>
        <v>3</v>
      </c>
      <c r="I8" s="114" t="str">
        <f t="shared" si="0"/>
        <v>：</v>
      </c>
      <c r="J8" s="32">
        <f>IF($AK8&lt;&gt;"","",IF($D8="","",'時間記入シート'!$D$8))</f>
        <v>10</v>
      </c>
      <c r="K8" s="29" t="str">
        <f t="shared" si="1"/>
        <v>：</v>
      </c>
      <c r="L8" s="32">
        <f>IF($AK8&lt;&gt;"","",IF($D8="","",'時間記入シート'!$E$8))</f>
        <v>10</v>
      </c>
      <c r="M8" s="29" t="str">
        <f t="shared" si="2"/>
        <v>：</v>
      </c>
      <c r="N8" s="13">
        <f>IF($AK8&lt;&gt;"","",IF($D8="","",'時間記入シート'!$F$8))</f>
        <v>0</v>
      </c>
      <c r="O8" s="105">
        <f t="shared" si="3"/>
        <v>0.4236111111111111</v>
      </c>
      <c r="P8" s="106">
        <f>IF($AK8&lt;&gt;"","",IF($D8="","",VLOOKUP($D8,'時間記入シート'!$B$13:$F$70,2,0)))</f>
        <v>3</v>
      </c>
      <c r="Q8" s="114" t="str">
        <f t="shared" si="4"/>
        <v>：</v>
      </c>
      <c r="R8" s="33">
        <f>IF($AK8&lt;&gt;"","",IF($D8="","",VLOOKUP($D8,'時間記入シート'!$B$13:$F$70,3,0)))</f>
        <v>14</v>
      </c>
      <c r="S8" s="29" t="str">
        <f t="shared" si="5"/>
        <v>：</v>
      </c>
      <c r="T8" s="33">
        <f>IF($AK8&lt;&gt;"","",IF($D8="","",VLOOKUP($D8,'時間記入シート'!$B$13:$F$70,4,0)))</f>
        <v>18</v>
      </c>
      <c r="U8" s="29" t="str">
        <f t="shared" si="6"/>
        <v>：</v>
      </c>
      <c r="V8" s="13">
        <f>IF($AK8&lt;&gt;"","",IF($D8="","",VLOOKUP($D8,'時間記入シート'!$B$13:$F$70,5,0)))</f>
        <v>57</v>
      </c>
      <c r="W8" s="107"/>
      <c r="X8" s="9">
        <f t="shared" si="7"/>
        <v>0.5964930555555555</v>
      </c>
      <c r="Y8" s="9">
        <f t="shared" si="8"/>
        <v>0.17288194444444444</v>
      </c>
      <c r="Z8" s="10">
        <f t="shared" si="9"/>
        <v>4</v>
      </c>
      <c r="AA8" s="6" t="str">
        <f t="shared" si="10"/>
        <v>：</v>
      </c>
      <c r="AB8" s="11">
        <f t="shared" si="11"/>
        <v>8</v>
      </c>
      <c r="AC8" s="6" t="str">
        <f t="shared" si="12"/>
        <v>：</v>
      </c>
      <c r="AD8" s="12">
        <f t="shared" si="13"/>
        <v>57</v>
      </c>
      <c r="AE8" s="108">
        <f t="shared" si="14"/>
        <v>0.1736080486111111</v>
      </c>
      <c r="AF8" s="10">
        <f t="shared" si="15"/>
        <v>4</v>
      </c>
      <c r="AG8" s="6" t="str">
        <f t="shared" si="16"/>
        <v>：</v>
      </c>
      <c r="AH8" s="11">
        <f t="shared" si="17"/>
        <v>10</v>
      </c>
      <c r="AI8" s="6" t="str">
        <f t="shared" si="18"/>
        <v>：</v>
      </c>
      <c r="AJ8" s="12">
        <f t="shared" si="19"/>
        <v>0</v>
      </c>
      <c r="AK8" s="79">
        <f t="shared" si="20"/>
      </c>
      <c r="AN8">
        <f>IF(D8="","",VLOOKUP($D8,'時間記入シート'!$B$13:$G$70,6,0))</f>
        <v>0</v>
      </c>
    </row>
    <row r="9" spans="1:40" ht="19.5" customHeight="1">
      <c r="A9" s="70">
        <v>3</v>
      </c>
      <c r="B9" s="38">
        <f t="shared" si="21"/>
        <v>6532</v>
      </c>
      <c r="C9" s="64">
        <f t="shared" si="22"/>
        <v>3</v>
      </c>
      <c r="D9" s="184">
        <v>6532</v>
      </c>
      <c r="E9" s="185" t="s">
        <v>78</v>
      </c>
      <c r="F9" s="186" t="s">
        <v>94</v>
      </c>
      <c r="G9" s="187">
        <v>0.9993</v>
      </c>
      <c r="H9" s="104">
        <f>IF($AK9&lt;&gt;"","",IF($D9="","",'時間記入シート'!$C$8))</f>
        <v>3</v>
      </c>
      <c r="I9" s="114" t="str">
        <f t="shared" si="0"/>
        <v>：</v>
      </c>
      <c r="J9" s="32">
        <f>IF($AK9&lt;&gt;"","",IF($D9="","",'時間記入シート'!$D$8))</f>
        <v>10</v>
      </c>
      <c r="K9" s="29" t="str">
        <f t="shared" si="1"/>
        <v>：</v>
      </c>
      <c r="L9" s="32">
        <f>IF($AK9&lt;&gt;"","",IF($D9="","",'時間記入シート'!$E$8))</f>
        <v>10</v>
      </c>
      <c r="M9" s="29" t="str">
        <f t="shared" si="2"/>
        <v>：</v>
      </c>
      <c r="N9" s="13">
        <f>IF($AK9&lt;&gt;"","",IF($D9="","",'時間記入シート'!$F$8))</f>
        <v>0</v>
      </c>
      <c r="O9" s="105">
        <f t="shared" si="3"/>
        <v>0.4236111111111111</v>
      </c>
      <c r="P9" s="106">
        <f>IF($AK9&lt;&gt;"","",IF($D9="","",VLOOKUP($D9,'時間記入シート'!$B$13:$F$70,2,0)))</f>
        <v>3</v>
      </c>
      <c r="Q9" s="114" t="str">
        <f t="shared" si="4"/>
        <v>：</v>
      </c>
      <c r="R9" s="33">
        <f>IF($AK9&lt;&gt;"","",IF($D9="","",VLOOKUP($D9,'時間記入シート'!$B$13:$F$70,3,0)))</f>
        <v>14</v>
      </c>
      <c r="S9" s="29" t="str">
        <f t="shared" si="5"/>
        <v>：</v>
      </c>
      <c r="T9" s="33">
        <f>IF($AK9&lt;&gt;"","",IF($D9="","",VLOOKUP($D9,'時間記入シート'!$B$13:$F$70,4,0)))</f>
        <v>28</v>
      </c>
      <c r="U9" s="29" t="str">
        <f t="shared" si="6"/>
        <v>：</v>
      </c>
      <c r="V9" s="13">
        <f>IF($AK9&lt;&gt;"","",IF($D9="","",VLOOKUP($D9,'時間記入シート'!$B$13:$F$70,5,0)))</f>
        <v>42</v>
      </c>
      <c r="W9" s="107"/>
      <c r="X9" s="9">
        <f t="shared" si="7"/>
        <v>0.6032638888888889</v>
      </c>
      <c r="Y9" s="9">
        <f t="shared" si="8"/>
        <v>0.17965277777777783</v>
      </c>
      <c r="Z9" s="10">
        <f t="shared" si="9"/>
        <v>4</v>
      </c>
      <c r="AA9" s="6" t="str">
        <f t="shared" si="10"/>
        <v>：</v>
      </c>
      <c r="AB9" s="11">
        <f t="shared" si="11"/>
        <v>18</v>
      </c>
      <c r="AC9" s="6" t="str">
        <f t="shared" si="12"/>
        <v>：</v>
      </c>
      <c r="AD9" s="12">
        <f t="shared" si="13"/>
        <v>42</v>
      </c>
      <c r="AE9" s="108">
        <f t="shared" si="14"/>
        <v>0.17952702083333338</v>
      </c>
      <c r="AF9" s="10">
        <f t="shared" si="15"/>
        <v>4</v>
      </c>
      <c r="AG9" s="6" t="str">
        <f t="shared" si="16"/>
        <v>：</v>
      </c>
      <c r="AH9" s="11">
        <f t="shared" si="17"/>
        <v>18</v>
      </c>
      <c r="AI9" s="6" t="str">
        <f t="shared" si="18"/>
        <v>：</v>
      </c>
      <c r="AJ9" s="12">
        <f t="shared" si="19"/>
        <v>31</v>
      </c>
      <c r="AK9" s="79">
        <f t="shared" si="20"/>
      </c>
      <c r="AN9">
        <f>IF(D9="","",VLOOKUP($D9,'時間記入シート'!$B$13:$G$70,6,0))</f>
        <v>0</v>
      </c>
    </row>
    <row r="10" spans="1:40" ht="19.5" customHeight="1">
      <c r="A10" s="70">
        <v>4</v>
      </c>
      <c r="B10" s="38">
        <f t="shared" si="21"/>
        <v>5910</v>
      </c>
      <c r="C10" s="64">
        <f t="shared" si="22"/>
        <v>4</v>
      </c>
      <c r="D10" s="184">
        <v>5910</v>
      </c>
      <c r="E10" s="185" t="s">
        <v>86</v>
      </c>
      <c r="F10" s="186" t="s">
        <v>102</v>
      </c>
      <c r="G10" s="187">
        <v>1.0507</v>
      </c>
      <c r="H10" s="104">
        <f>IF($AK10&lt;&gt;"","",IF($D10="","",'時間記入シート'!$C$8))</f>
        <v>3</v>
      </c>
      <c r="I10" s="114" t="str">
        <f t="shared" si="0"/>
        <v>：</v>
      </c>
      <c r="J10" s="32">
        <f>IF($AK10&lt;&gt;"","",IF($D10="","",'時間記入シート'!$D$8))</f>
        <v>10</v>
      </c>
      <c r="K10" s="29" t="str">
        <f t="shared" si="1"/>
        <v>：</v>
      </c>
      <c r="L10" s="32">
        <f>IF($AK10&lt;&gt;"","",IF($D10="","",'時間記入シート'!$E$8))</f>
        <v>10</v>
      </c>
      <c r="M10" s="29" t="str">
        <f t="shared" si="2"/>
        <v>：</v>
      </c>
      <c r="N10" s="13">
        <f>IF($AK10&lt;&gt;"","",IF($D10="","",'時間記入シート'!$F$8))</f>
        <v>0</v>
      </c>
      <c r="O10" s="105">
        <f t="shared" si="3"/>
        <v>0.4236111111111111</v>
      </c>
      <c r="P10" s="106">
        <f>IF($AK10&lt;&gt;"","",IF($D10="","",VLOOKUP($D10,'時間記入シート'!$B$13:$F$70,2,0)))</f>
        <v>3</v>
      </c>
      <c r="Q10" s="114" t="str">
        <f t="shared" si="4"/>
        <v>：</v>
      </c>
      <c r="R10" s="33">
        <f>IF($AK10&lt;&gt;"","",IF($D10="","",VLOOKUP($D10,'時間記入シート'!$B$13:$F$70,3,0)))</f>
        <v>14</v>
      </c>
      <c r="S10" s="29" t="str">
        <f t="shared" si="5"/>
        <v>：</v>
      </c>
      <c r="T10" s="33">
        <f>IF($AK10&lt;&gt;"","",IF($D10="","",VLOOKUP($D10,'時間記入シート'!$B$13:$F$70,4,0)))</f>
        <v>19</v>
      </c>
      <c r="U10" s="29" t="str">
        <f t="shared" si="6"/>
        <v>：</v>
      </c>
      <c r="V10" s="13">
        <f>IF($AK10&lt;&gt;"","",IF($D10="","",VLOOKUP($D10,'時間記入シート'!$B$13:$F$70,5,0)))</f>
        <v>7</v>
      </c>
      <c r="W10" s="107"/>
      <c r="X10" s="9">
        <f t="shared" si="7"/>
        <v>0.5966087962962963</v>
      </c>
      <c r="Y10" s="9">
        <f t="shared" si="8"/>
        <v>0.17299768518518516</v>
      </c>
      <c r="Z10" s="10">
        <f t="shared" si="9"/>
        <v>4</v>
      </c>
      <c r="AA10" s="6" t="str">
        <f t="shared" si="10"/>
        <v>：</v>
      </c>
      <c r="AB10" s="11">
        <f t="shared" si="11"/>
        <v>9</v>
      </c>
      <c r="AC10" s="6" t="str">
        <f t="shared" si="12"/>
        <v>：</v>
      </c>
      <c r="AD10" s="12">
        <f t="shared" si="13"/>
        <v>7</v>
      </c>
      <c r="AE10" s="108">
        <f t="shared" si="14"/>
        <v>0.18176866782407403</v>
      </c>
      <c r="AF10" s="10">
        <f t="shared" si="15"/>
        <v>4</v>
      </c>
      <c r="AG10" s="6" t="str">
        <f t="shared" si="16"/>
        <v>：</v>
      </c>
      <c r="AH10" s="11">
        <f t="shared" si="17"/>
        <v>21</v>
      </c>
      <c r="AI10" s="6" t="str">
        <f t="shared" si="18"/>
        <v>：</v>
      </c>
      <c r="AJ10" s="12">
        <f t="shared" si="19"/>
        <v>45</v>
      </c>
      <c r="AK10" s="79">
        <f t="shared" si="20"/>
      </c>
      <c r="AN10">
        <f>IF(D10="","",VLOOKUP($D10,'時間記入シート'!$B$13:$G$70,6,0))</f>
        <v>0</v>
      </c>
    </row>
    <row r="11" spans="1:40" ht="19.5" customHeight="1">
      <c r="A11" s="70">
        <v>5</v>
      </c>
      <c r="B11" s="38">
        <f t="shared" si="21"/>
        <v>372</v>
      </c>
      <c r="C11" s="64">
        <f t="shared" si="22"/>
        <v>5</v>
      </c>
      <c r="D11" s="184">
        <v>372</v>
      </c>
      <c r="E11" s="185" t="s">
        <v>54</v>
      </c>
      <c r="F11" s="186" t="s">
        <v>96</v>
      </c>
      <c r="G11" s="187">
        <v>0.9711</v>
      </c>
      <c r="H11" s="104">
        <f>IF($AK11&lt;&gt;"","",IF($D11="","",'時間記入シート'!$C$8))</f>
        <v>3</v>
      </c>
      <c r="I11" s="114" t="str">
        <f t="shared" si="0"/>
        <v>：</v>
      </c>
      <c r="J11" s="32">
        <f>IF($AK11&lt;&gt;"","",IF($D11="","",'時間記入シート'!$D$8))</f>
        <v>10</v>
      </c>
      <c r="K11" s="29" t="str">
        <f t="shared" si="1"/>
        <v>：</v>
      </c>
      <c r="L11" s="32">
        <f>IF($AK11&lt;&gt;"","",IF($D11="","",'時間記入シート'!$E$8))</f>
        <v>10</v>
      </c>
      <c r="M11" s="29" t="str">
        <f t="shared" si="2"/>
        <v>：</v>
      </c>
      <c r="N11" s="13">
        <f>IF($AK11&lt;&gt;"","",IF($D11="","",'時間記入シート'!$F$8))</f>
        <v>0</v>
      </c>
      <c r="O11" s="105">
        <f t="shared" si="3"/>
        <v>0.4236111111111111</v>
      </c>
      <c r="P11" s="106">
        <f>IF($AK11&lt;&gt;"","",IF($D11="","",VLOOKUP($D11,'時間記入シート'!$B$13:$F$70,2,0)))</f>
        <v>3</v>
      </c>
      <c r="Q11" s="114" t="str">
        <f t="shared" si="4"/>
        <v>：</v>
      </c>
      <c r="R11" s="33">
        <f>IF($AK11&lt;&gt;"","",IF($D11="","",VLOOKUP($D11,'時間記入シート'!$B$13:$F$70,3,0)))</f>
        <v>14</v>
      </c>
      <c r="S11" s="29" t="str">
        <f t="shared" si="5"/>
        <v>：</v>
      </c>
      <c r="T11" s="33">
        <f>IF($AK11&lt;&gt;"","",IF($D11="","",VLOOKUP($D11,'時間記入シート'!$B$13:$F$70,4,0)))</f>
        <v>44</v>
      </c>
      <c r="U11" s="29" t="str">
        <f t="shared" si="6"/>
        <v>：</v>
      </c>
      <c r="V11" s="13">
        <f>IF($AK11&lt;&gt;"","",IF($D11="","",VLOOKUP($D11,'時間記入シート'!$B$13:$F$70,5,0)))</f>
        <v>16</v>
      </c>
      <c r="W11" s="107"/>
      <c r="X11" s="9">
        <f t="shared" si="7"/>
        <v>0.6140740740740741</v>
      </c>
      <c r="Y11" s="9">
        <f t="shared" si="8"/>
        <v>0.190462962962963</v>
      </c>
      <c r="Z11" s="10">
        <f t="shared" si="9"/>
        <v>4</v>
      </c>
      <c r="AA11" s="6" t="str">
        <f t="shared" si="10"/>
        <v>：</v>
      </c>
      <c r="AB11" s="11">
        <f t="shared" si="11"/>
        <v>34</v>
      </c>
      <c r="AC11" s="6" t="str">
        <f t="shared" si="12"/>
        <v>：</v>
      </c>
      <c r="AD11" s="12">
        <f t="shared" si="13"/>
        <v>16</v>
      </c>
      <c r="AE11" s="108">
        <f t="shared" si="14"/>
        <v>0.18495858333333337</v>
      </c>
      <c r="AF11" s="10">
        <f t="shared" si="15"/>
        <v>4</v>
      </c>
      <c r="AG11" s="6" t="str">
        <f t="shared" si="16"/>
        <v>：</v>
      </c>
      <c r="AH11" s="11">
        <f t="shared" si="17"/>
        <v>26</v>
      </c>
      <c r="AI11" s="6" t="str">
        <f t="shared" si="18"/>
        <v>：</v>
      </c>
      <c r="AJ11" s="12">
        <f t="shared" si="19"/>
        <v>20</v>
      </c>
      <c r="AK11" s="79">
        <f t="shared" si="20"/>
      </c>
      <c r="AN11">
        <f>IF(D11="","",VLOOKUP($D11,'時間記入シート'!$B$13:$G$70,6,0))</f>
        <v>0</v>
      </c>
    </row>
    <row r="12" spans="1:40" ht="19.5" customHeight="1">
      <c r="A12" s="70">
        <v>6</v>
      </c>
      <c r="B12" s="38">
        <f t="shared" si="21"/>
        <v>1917</v>
      </c>
      <c r="C12" s="64">
        <f t="shared" si="22"/>
        <v>6</v>
      </c>
      <c r="D12" s="184">
        <v>1917</v>
      </c>
      <c r="E12" s="185" t="s">
        <v>92</v>
      </c>
      <c r="F12" s="186" t="s">
        <v>106</v>
      </c>
      <c r="G12" s="187">
        <v>0.9227</v>
      </c>
      <c r="H12" s="104">
        <f>IF($AK12&lt;&gt;"","",IF($D12="","",'時間記入シート'!$C$8))</f>
        <v>3</v>
      </c>
      <c r="I12" s="114" t="str">
        <f t="shared" si="0"/>
        <v>：</v>
      </c>
      <c r="J12" s="32">
        <f>IF($AK12&lt;&gt;"","",IF($D12="","",'時間記入シート'!$D$8))</f>
        <v>10</v>
      </c>
      <c r="K12" s="29" t="str">
        <f t="shared" si="1"/>
        <v>：</v>
      </c>
      <c r="L12" s="32">
        <f>IF($AK12&lt;&gt;"","",IF($D12="","",'時間記入シート'!$E$8))</f>
        <v>10</v>
      </c>
      <c r="M12" s="29" t="str">
        <f t="shared" si="2"/>
        <v>：</v>
      </c>
      <c r="N12" s="13">
        <f>IF($AK12&lt;&gt;"","",IF($D12="","",'時間記入シート'!$F$8))</f>
        <v>0</v>
      </c>
      <c r="O12" s="105">
        <f t="shared" si="3"/>
        <v>0.4236111111111111</v>
      </c>
      <c r="P12" s="106">
        <f>IF($AK12&lt;&gt;"","",IF($D12="","",VLOOKUP($D12,'時間記入シート'!$B$13:$F$70,2,0)))</f>
        <v>3</v>
      </c>
      <c r="Q12" s="114" t="str">
        <f t="shared" si="4"/>
        <v>：</v>
      </c>
      <c r="R12" s="33">
        <f>IF($AK12&lt;&gt;"","",IF($D12="","",VLOOKUP($D12,'時間記入シート'!$B$13:$F$70,3,0)))</f>
        <v>14</v>
      </c>
      <c r="S12" s="29" t="str">
        <f t="shared" si="5"/>
        <v>：</v>
      </c>
      <c r="T12" s="33">
        <f>IF($AK12&lt;&gt;"","",IF($D12="","",VLOOKUP($D12,'時間記入シート'!$B$13:$F$70,4,0)))</f>
        <v>59</v>
      </c>
      <c r="U12" s="29" t="str">
        <f t="shared" si="6"/>
        <v>：</v>
      </c>
      <c r="V12" s="13">
        <f>IF($AK12&lt;&gt;"","",IF($D12="","",VLOOKUP($D12,'時間記入シート'!$B$13:$F$70,5,0)))</f>
        <v>22</v>
      </c>
      <c r="W12" s="107"/>
      <c r="X12" s="9">
        <f t="shared" si="7"/>
        <v>0.6245601851851852</v>
      </c>
      <c r="Y12" s="9">
        <f t="shared" si="8"/>
        <v>0.20094907407407409</v>
      </c>
      <c r="Z12" s="10">
        <f t="shared" si="9"/>
        <v>4</v>
      </c>
      <c r="AA12" s="6" t="str">
        <f t="shared" si="10"/>
        <v>：</v>
      </c>
      <c r="AB12" s="11">
        <f t="shared" si="11"/>
        <v>49</v>
      </c>
      <c r="AC12" s="6" t="str">
        <f t="shared" si="12"/>
        <v>：</v>
      </c>
      <c r="AD12" s="12">
        <f t="shared" si="13"/>
        <v>22</v>
      </c>
      <c r="AE12" s="108">
        <f t="shared" si="14"/>
        <v>0.18541571064814816</v>
      </c>
      <c r="AF12" s="10">
        <f t="shared" si="15"/>
        <v>4</v>
      </c>
      <c r="AG12" s="6" t="str">
        <f t="shared" si="16"/>
        <v>：</v>
      </c>
      <c r="AH12" s="11">
        <f t="shared" si="17"/>
        <v>27</v>
      </c>
      <c r="AI12" s="6" t="str">
        <f t="shared" si="18"/>
        <v>：</v>
      </c>
      <c r="AJ12" s="12">
        <f t="shared" si="19"/>
        <v>0</v>
      </c>
      <c r="AK12" s="79">
        <f t="shared" si="20"/>
      </c>
      <c r="AN12">
        <f>IF(D12="","",VLOOKUP($D12,'時間記入シート'!$B$13:$G$70,6,0))</f>
        <v>0</v>
      </c>
    </row>
    <row r="13" spans="1:40" ht="19.5" customHeight="1">
      <c r="A13" s="70">
        <v>7</v>
      </c>
      <c r="B13" s="38">
        <f t="shared" si="21"/>
        <v>6033</v>
      </c>
      <c r="C13" s="64">
        <f t="shared" si="22"/>
        <v>7</v>
      </c>
      <c r="D13" s="184">
        <v>6033</v>
      </c>
      <c r="E13" s="185" t="s">
        <v>90</v>
      </c>
      <c r="F13" s="186" t="s">
        <v>104</v>
      </c>
      <c r="G13" s="187">
        <v>0.9592</v>
      </c>
      <c r="H13" s="104">
        <f>IF($AK13&lt;&gt;"","",IF($D13="","",'時間記入シート'!$C$8))</f>
        <v>3</v>
      </c>
      <c r="I13" s="114" t="str">
        <f t="shared" si="0"/>
        <v>：</v>
      </c>
      <c r="J13" s="32">
        <f>IF($AK13&lt;&gt;"","",IF($D13="","",'時間記入シート'!$D$8))</f>
        <v>10</v>
      </c>
      <c r="K13" s="29" t="str">
        <f t="shared" si="1"/>
        <v>：</v>
      </c>
      <c r="L13" s="32">
        <f>IF($AK13&lt;&gt;"","",IF($D13="","",'時間記入シート'!$E$8))</f>
        <v>10</v>
      </c>
      <c r="M13" s="29" t="str">
        <f t="shared" si="2"/>
        <v>：</v>
      </c>
      <c r="N13" s="13">
        <f>IF($AK13&lt;&gt;"","",IF($D13="","",'時間記入シート'!$F$8))</f>
        <v>0</v>
      </c>
      <c r="O13" s="105">
        <f t="shared" si="3"/>
        <v>0.4236111111111111</v>
      </c>
      <c r="P13" s="106">
        <f>IF($AK13&lt;&gt;"","",IF($D13="","",VLOOKUP($D13,'時間記入シート'!$B$13:$F$70,2,0)))</f>
        <v>3</v>
      </c>
      <c r="Q13" s="114" t="str">
        <f t="shared" si="4"/>
        <v>：</v>
      </c>
      <c r="R13" s="33">
        <f>IF($AK13&lt;&gt;"","",IF($D13="","",VLOOKUP($D13,'時間記入シート'!$B$13:$F$70,3,0)))</f>
        <v>14</v>
      </c>
      <c r="S13" s="29" t="str">
        <f t="shared" si="5"/>
        <v>：</v>
      </c>
      <c r="T13" s="33">
        <f>IF($AK13&lt;&gt;"","",IF($D13="","",VLOOKUP($D13,'時間記入シート'!$B$13:$F$70,4,0)))</f>
        <v>56</v>
      </c>
      <c r="U13" s="29" t="str">
        <f t="shared" si="6"/>
        <v>：</v>
      </c>
      <c r="V13" s="13">
        <f>IF($AK13&lt;&gt;"","",IF($D13="","",VLOOKUP($D13,'時間記入シート'!$B$13:$F$70,5,0)))</f>
        <v>56</v>
      </c>
      <c r="W13" s="107"/>
      <c r="X13" s="9">
        <f t="shared" si="7"/>
        <v>0.6228703703703703</v>
      </c>
      <c r="Y13" s="9">
        <f t="shared" si="8"/>
        <v>0.1992592592592592</v>
      </c>
      <c r="Z13" s="10">
        <f t="shared" si="9"/>
        <v>4</v>
      </c>
      <c r="AA13" s="6" t="str">
        <f t="shared" si="10"/>
        <v>：</v>
      </c>
      <c r="AB13" s="11">
        <f t="shared" si="11"/>
        <v>46</v>
      </c>
      <c r="AC13" s="6" t="str">
        <f t="shared" si="12"/>
        <v>：</v>
      </c>
      <c r="AD13" s="12">
        <f t="shared" si="13"/>
        <v>56</v>
      </c>
      <c r="AE13" s="108">
        <f t="shared" si="14"/>
        <v>0.19112948148148143</v>
      </c>
      <c r="AF13" s="10">
        <f t="shared" si="15"/>
        <v>4</v>
      </c>
      <c r="AG13" s="6" t="str">
        <f t="shared" si="16"/>
        <v>：</v>
      </c>
      <c r="AH13" s="11">
        <f t="shared" si="17"/>
        <v>35</v>
      </c>
      <c r="AI13" s="6" t="str">
        <f t="shared" si="18"/>
        <v>：</v>
      </c>
      <c r="AJ13" s="12">
        <f t="shared" si="19"/>
        <v>14</v>
      </c>
      <c r="AK13" s="79">
        <f t="shared" si="20"/>
      </c>
      <c r="AN13">
        <f>IF(D13="","",VLOOKUP($D13,'時間記入シート'!$B$13:$G$70,6,0))</f>
        <v>0</v>
      </c>
    </row>
    <row r="14" spans="1:40" ht="19.5" customHeight="1">
      <c r="A14" s="70">
        <v>8</v>
      </c>
      <c r="B14" s="38">
        <f t="shared" si="21"/>
        <v>5644</v>
      </c>
      <c r="C14" s="64">
        <f t="shared" si="22"/>
        <v>8</v>
      </c>
      <c r="D14" s="184">
        <v>5644</v>
      </c>
      <c r="E14" s="185" t="s">
        <v>84</v>
      </c>
      <c r="F14" s="186" t="s">
        <v>100</v>
      </c>
      <c r="G14" s="187">
        <v>1.0085</v>
      </c>
      <c r="H14" s="104">
        <f>IF($AK14&lt;&gt;"","",IF($D14="","",'時間記入シート'!$C$8))</f>
        <v>3</v>
      </c>
      <c r="I14" s="114" t="str">
        <f t="shared" si="0"/>
        <v>：</v>
      </c>
      <c r="J14" s="32">
        <f>IF($AK14&lt;&gt;"","",IF($D14="","",'時間記入シート'!$D$8))</f>
        <v>10</v>
      </c>
      <c r="K14" s="29" t="str">
        <f t="shared" si="1"/>
        <v>：</v>
      </c>
      <c r="L14" s="32">
        <f>IF($AK14&lt;&gt;"","",IF($D14="","",'時間記入シート'!$E$8))</f>
        <v>10</v>
      </c>
      <c r="M14" s="29" t="str">
        <f t="shared" si="2"/>
        <v>：</v>
      </c>
      <c r="N14" s="13">
        <f>IF($AK14&lt;&gt;"","",IF($D14="","",'時間記入シート'!$F$8))</f>
        <v>0</v>
      </c>
      <c r="O14" s="105">
        <f t="shared" si="3"/>
        <v>0.4236111111111111</v>
      </c>
      <c r="P14" s="106">
        <f>IF($AK14&lt;&gt;"","",IF($D14="","",VLOOKUP($D14,'時間記入シート'!$B$13:$F$70,2,0)))</f>
        <v>3</v>
      </c>
      <c r="Q14" s="114" t="str">
        <f t="shared" si="4"/>
        <v>：</v>
      </c>
      <c r="R14" s="33">
        <f>IF($AK14&lt;&gt;"","",IF($D14="","",VLOOKUP($D14,'時間記入シート'!$B$13:$F$70,3,0)))</f>
        <v>14</v>
      </c>
      <c r="S14" s="29" t="str">
        <f t="shared" si="5"/>
        <v>：</v>
      </c>
      <c r="T14" s="33">
        <f>IF($AK14&lt;&gt;"","",IF($D14="","",VLOOKUP($D14,'時間記入シート'!$B$13:$F$70,4,0)))</f>
        <v>56</v>
      </c>
      <c r="U14" s="29" t="str">
        <f t="shared" si="6"/>
        <v>：</v>
      </c>
      <c r="V14" s="13">
        <f>IF($AK14&lt;&gt;"","",IF($D14="","",VLOOKUP($D14,'時間記入シート'!$B$13:$F$70,5,0)))</f>
        <v>25</v>
      </c>
      <c r="W14" s="107"/>
      <c r="X14" s="9">
        <f t="shared" si="7"/>
        <v>0.6225115740740741</v>
      </c>
      <c r="Y14" s="9">
        <f t="shared" si="8"/>
        <v>0.198900462962963</v>
      </c>
      <c r="Z14" s="10">
        <f t="shared" si="9"/>
        <v>4</v>
      </c>
      <c r="AA14" s="6" t="str">
        <f t="shared" si="10"/>
        <v>：</v>
      </c>
      <c r="AB14" s="11">
        <f t="shared" si="11"/>
        <v>46</v>
      </c>
      <c r="AC14" s="6" t="str">
        <f t="shared" si="12"/>
        <v>：</v>
      </c>
      <c r="AD14" s="12">
        <f t="shared" si="13"/>
        <v>25</v>
      </c>
      <c r="AE14" s="108">
        <f t="shared" si="14"/>
        <v>0.20059111689814815</v>
      </c>
      <c r="AF14" s="10">
        <f t="shared" si="15"/>
        <v>4</v>
      </c>
      <c r="AG14" s="6" t="str">
        <f t="shared" si="16"/>
        <v>：</v>
      </c>
      <c r="AH14" s="11">
        <f t="shared" si="17"/>
        <v>48</v>
      </c>
      <c r="AI14" s="6" t="str">
        <f t="shared" si="18"/>
        <v>：</v>
      </c>
      <c r="AJ14" s="12">
        <f t="shared" si="19"/>
        <v>51</v>
      </c>
      <c r="AK14" s="79">
        <f t="shared" si="20"/>
      </c>
      <c r="AN14">
        <f>IF(D14="","",VLOOKUP($D14,'時間記入シート'!$B$13:$G$70,6,0))</f>
        <v>0</v>
      </c>
    </row>
    <row r="15" spans="1:40" ht="19.5" customHeight="1">
      <c r="A15" s="70">
        <v>9</v>
      </c>
      <c r="B15" s="38">
        <f t="shared" si="21"/>
        <v>6222</v>
      </c>
      <c r="C15" s="64">
        <f t="shared" si="22"/>
        <v>9</v>
      </c>
      <c r="D15" s="184">
        <v>6222</v>
      </c>
      <c r="E15" s="185" t="s">
        <v>82</v>
      </c>
      <c r="F15" s="186" t="s">
        <v>98</v>
      </c>
      <c r="G15" s="187">
        <v>1.0314</v>
      </c>
      <c r="H15" s="104">
        <f>IF($AK15&lt;&gt;"","",IF($D15="","",'時間記入シート'!$C$8))</f>
        <v>3</v>
      </c>
      <c r="I15" s="114" t="str">
        <f t="shared" si="0"/>
        <v>：</v>
      </c>
      <c r="J15" s="32">
        <f>IF($AK15&lt;&gt;"","",IF($D15="","",'時間記入シート'!$D$8))</f>
        <v>10</v>
      </c>
      <c r="K15" s="29" t="str">
        <f t="shared" si="1"/>
        <v>：</v>
      </c>
      <c r="L15" s="32">
        <f>IF($AK15&lt;&gt;"","",IF($D15="","",'時間記入シート'!$E$8))</f>
        <v>10</v>
      </c>
      <c r="M15" s="29" t="str">
        <f t="shared" si="2"/>
        <v>：</v>
      </c>
      <c r="N15" s="13">
        <f>IF($AK15&lt;&gt;"","",IF($D15="","",'時間記入シート'!$F$8))</f>
        <v>0</v>
      </c>
      <c r="O15" s="105">
        <f t="shared" si="3"/>
        <v>0.4236111111111111</v>
      </c>
      <c r="P15" s="106">
        <f>IF($AK15&lt;&gt;"","",IF($D15="","",VLOOKUP($D15,'時間記入シート'!$B$13:$F$70,2,0)))</f>
        <v>3</v>
      </c>
      <c r="Q15" s="114" t="str">
        <f t="shared" si="4"/>
        <v>：</v>
      </c>
      <c r="R15" s="33">
        <f>IF($AK15&lt;&gt;"","",IF($D15="","",VLOOKUP($D15,'時間記入シート'!$B$13:$F$70,3,0)))</f>
        <v>14</v>
      </c>
      <c r="S15" s="29" t="str">
        <f t="shared" si="5"/>
        <v>：</v>
      </c>
      <c r="T15" s="33">
        <f>IF($AK15&lt;&gt;"","",IF($D15="","",VLOOKUP($D15,'時間記入シート'!$B$13:$F$70,4,0)))</f>
        <v>50</v>
      </c>
      <c r="U15" s="29" t="str">
        <f t="shared" si="6"/>
        <v>：</v>
      </c>
      <c r="V15" s="13">
        <f>IF($AK15&lt;&gt;"","",IF($D15="","",VLOOKUP($D15,'時間記入シート'!$B$13:$F$70,5,0)))</f>
        <v>46</v>
      </c>
      <c r="W15" s="107"/>
      <c r="X15" s="9">
        <f t="shared" si="7"/>
        <v>0.618587962962963</v>
      </c>
      <c r="Y15" s="9">
        <f t="shared" si="8"/>
        <v>0.19497685185185193</v>
      </c>
      <c r="Z15" s="10">
        <f t="shared" si="9"/>
        <v>4</v>
      </c>
      <c r="AA15" s="6" t="str">
        <f t="shared" si="10"/>
        <v>：</v>
      </c>
      <c r="AB15" s="11">
        <f t="shared" si="11"/>
        <v>40</v>
      </c>
      <c r="AC15" s="6" t="str">
        <f t="shared" si="12"/>
        <v>：</v>
      </c>
      <c r="AD15" s="12">
        <f t="shared" si="13"/>
        <v>46</v>
      </c>
      <c r="AE15" s="108">
        <f t="shared" si="14"/>
        <v>0.2010991250000001</v>
      </c>
      <c r="AF15" s="10">
        <f t="shared" si="15"/>
        <v>4</v>
      </c>
      <c r="AG15" s="6" t="str">
        <f t="shared" si="16"/>
        <v>：</v>
      </c>
      <c r="AH15" s="11">
        <f t="shared" si="17"/>
        <v>49</v>
      </c>
      <c r="AI15" s="6" t="str">
        <f t="shared" si="18"/>
        <v>：</v>
      </c>
      <c r="AJ15" s="12">
        <f t="shared" si="19"/>
        <v>35</v>
      </c>
      <c r="AK15" s="79">
        <f t="shared" si="20"/>
      </c>
      <c r="AN15">
        <f>IF(D15="","",VLOOKUP($D15,'時間記入シート'!$B$13:$G$70,6,0))</f>
        <v>0</v>
      </c>
    </row>
    <row r="16" spans="1:40" ht="19.5" customHeight="1">
      <c r="A16" s="70">
        <v>10</v>
      </c>
      <c r="B16" s="38">
        <f t="shared" si="21"/>
        <v>0</v>
      </c>
      <c r="C16" s="64">
        <f t="shared" si="22"/>
      </c>
      <c r="D16" s="171"/>
      <c r="E16" s="172"/>
      <c r="F16" s="173"/>
      <c r="G16" s="174"/>
      <c r="H16" s="104">
        <f>IF($AK16&lt;&gt;"","",IF($D16="","",'時間記入シート'!$C$8))</f>
      </c>
      <c r="I16" s="114">
        <f t="shared" si="0"/>
      </c>
      <c r="J16" s="32">
        <f>IF($AK16&lt;&gt;"","",IF($D16="","",'時間記入シート'!$D$8))</f>
      </c>
      <c r="K16" s="29">
        <f t="shared" si="1"/>
      </c>
      <c r="L16" s="32">
        <f>IF($AK16&lt;&gt;"","",IF($D16="","",'時間記入シート'!$E$8))</f>
      </c>
      <c r="M16" s="29">
        <f t="shared" si="2"/>
      </c>
      <c r="N16" s="13">
        <f>IF($AK16&lt;&gt;"","",IF($D16="","",'時間記入シート'!$F$8))</f>
      </c>
      <c r="O16" s="105">
        <f t="shared" si="3"/>
      </c>
      <c r="P16" s="106">
        <f>IF($AK16&lt;&gt;"","",IF($D16="","",VLOOKUP($D16,'時間記入シート'!$B$13:$F$70,2,0)))</f>
      </c>
      <c r="Q16" s="114">
        <f t="shared" si="4"/>
      </c>
      <c r="R16" s="33">
        <f>IF($AK16&lt;&gt;"","",IF($D16="","",VLOOKUP($D16,'時間記入シート'!$B$13:$F$70,3,0)))</f>
      </c>
      <c r="S16" s="29">
        <f t="shared" si="5"/>
      </c>
      <c r="T16" s="33">
        <f>IF($AK16&lt;&gt;"","",IF($D16="","",VLOOKUP($D16,'時間記入シート'!$B$13:$F$70,4,0)))</f>
      </c>
      <c r="U16" s="29">
        <f t="shared" si="6"/>
      </c>
      <c r="V16" s="13">
        <f>IF($AK16&lt;&gt;"","",IF($D16="","",VLOOKUP($D16,'時間記入シート'!$B$13:$F$70,5,0)))</f>
      </c>
      <c r="W16" s="107"/>
      <c r="X16" s="9">
        <f t="shared" si="7"/>
      </c>
      <c r="Y16" s="9">
        <f t="shared" si="8"/>
      </c>
      <c r="Z16" s="10">
        <f t="shared" si="9"/>
      </c>
      <c r="AA16" s="6">
        <f t="shared" si="10"/>
      </c>
      <c r="AB16" s="11">
        <f t="shared" si="11"/>
      </c>
      <c r="AC16" s="6">
        <f t="shared" si="12"/>
      </c>
      <c r="AD16" s="12">
        <f t="shared" si="13"/>
      </c>
      <c r="AE16" s="108">
        <f t="shared" si="14"/>
        <v>100</v>
      </c>
      <c r="AF16" s="10">
        <f t="shared" si="15"/>
      </c>
      <c r="AG16" s="6">
        <f t="shared" si="16"/>
      </c>
      <c r="AH16" s="11">
        <f t="shared" si="17"/>
      </c>
      <c r="AI16" s="6">
        <f t="shared" si="18"/>
      </c>
      <c r="AJ16" s="12">
        <f t="shared" si="19"/>
      </c>
      <c r="AK16" s="79">
        <f t="shared" si="20"/>
      </c>
      <c r="AN16">
        <f>IF(D16="","",VLOOKUP($D16,'時間記入シート'!$B$13:$G$70,6,0))</f>
      </c>
    </row>
    <row r="17" spans="1:40" ht="19.5" customHeight="1">
      <c r="A17" s="70">
        <v>11</v>
      </c>
      <c r="B17" s="38">
        <f t="shared" si="21"/>
        <v>0</v>
      </c>
      <c r="C17" s="64">
        <f t="shared" si="22"/>
      </c>
      <c r="D17" s="171"/>
      <c r="E17" s="172"/>
      <c r="F17" s="173"/>
      <c r="G17" s="174"/>
      <c r="H17" s="104">
        <f>IF($AK17&lt;&gt;"","",IF($D17="","",'時間記入シート'!$C$8))</f>
      </c>
      <c r="I17" s="114">
        <f t="shared" si="0"/>
      </c>
      <c r="J17" s="32">
        <f>IF($AK17&lt;&gt;"","",IF($D17="","",'時間記入シート'!$D$8))</f>
      </c>
      <c r="K17" s="29">
        <f t="shared" si="1"/>
      </c>
      <c r="L17" s="32">
        <f>IF($AK17&lt;&gt;"","",IF($D17="","",'時間記入シート'!$E$8))</f>
      </c>
      <c r="M17" s="29">
        <f t="shared" si="2"/>
      </c>
      <c r="N17" s="13">
        <f>IF($AK17&lt;&gt;"","",IF($D17="","",'時間記入シート'!$F$8))</f>
      </c>
      <c r="O17" s="105">
        <f t="shared" si="3"/>
      </c>
      <c r="P17" s="106">
        <f>IF($AK17&lt;&gt;"","",IF($D17="","",VLOOKUP($D17,'時間記入シート'!$B$13:$F$70,2,0)))</f>
      </c>
      <c r="Q17" s="114">
        <f t="shared" si="4"/>
      </c>
      <c r="R17" s="33">
        <f>IF($AK17&lt;&gt;"","",IF($D17="","",VLOOKUP($D17,'時間記入シート'!$B$13:$F$70,3,0)))</f>
      </c>
      <c r="S17" s="29">
        <f t="shared" si="5"/>
      </c>
      <c r="T17" s="33">
        <f>IF($AK17&lt;&gt;"","",IF($D17="","",VLOOKUP($D17,'時間記入シート'!$B$13:$F$70,4,0)))</f>
      </c>
      <c r="U17" s="29">
        <f t="shared" si="6"/>
      </c>
      <c r="V17" s="13">
        <f>IF($AK17&lt;&gt;"","",IF($D17="","",VLOOKUP($D17,'時間記入シート'!$B$13:$F$70,5,0)))</f>
      </c>
      <c r="W17" s="107"/>
      <c r="X17" s="9">
        <f t="shared" si="7"/>
      </c>
      <c r="Y17" s="9">
        <f t="shared" si="8"/>
      </c>
      <c r="Z17" s="10">
        <f t="shared" si="9"/>
      </c>
      <c r="AA17" s="6">
        <f t="shared" si="10"/>
      </c>
      <c r="AB17" s="11">
        <f t="shared" si="11"/>
      </c>
      <c r="AC17" s="6">
        <f t="shared" si="12"/>
      </c>
      <c r="AD17" s="12">
        <f t="shared" si="13"/>
      </c>
      <c r="AE17" s="108">
        <f t="shared" si="14"/>
        <v>100</v>
      </c>
      <c r="AF17" s="10">
        <f t="shared" si="15"/>
      </c>
      <c r="AG17" s="6">
        <f t="shared" si="16"/>
      </c>
      <c r="AH17" s="11">
        <f t="shared" si="17"/>
      </c>
      <c r="AI17" s="6">
        <f t="shared" si="18"/>
      </c>
      <c r="AJ17" s="12">
        <f t="shared" si="19"/>
      </c>
      <c r="AK17" s="79">
        <f t="shared" si="20"/>
      </c>
      <c r="AN17">
        <f>IF(D17="","",VLOOKUP($D17,'時間記入シート'!$B$13:$G$70,6,0))</f>
      </c>
    </row>
    <row r="18" spans="1:40" ht="19.5" customHeight="1">
      <c r="A18" s="70">
        <v>12</v>
      </c>
      <c r="B18" s="38">
        <f t="shared" si="21"/>
        <v>0</v>
      </c>
      <c r="C18" s="64">
        <f t="shared" si="22"/>
      </c>
      <c r="D18" s="171"/>
      <c r="E18" s="172"/>
      <c r="F18" s="173"/>
      <c r="G18" s="174"/>
      <c r="H18" s="104">
        <f>IF($AK18&lt;&gt;"","",IF($D18="","",'時間記入シート'!$C$8))</f>
      </c>
      <c r="I18" s="114">
        <f t="shared" si="0"/>
      </c>
      <c r="J18" s="32">
        <f>IF($AK18&lt;&gt;"","",IF($D18="","",'時間記入シート'!$D$8))</f>
      </c>
      <c r="K18" s="29">
        <f t="shared" si="1"/>
      </c>
      <c r="L18" s="32">
        <f>IF($AK18&lt;&gt;"","",IF($D18="","",'時間記入シート'!$E$8))</f>
      </c>
      <c r="M18" s="29">
        <f t="shared" si="2"/>
      </c>
      <c r="N18" s="13">
        <f>IF($AK18&lt;&gt;"","",IF($D18="","",'時間記入シート'!$F$8))</f>
      </c>
      <c r="O18" s="105">
        <f t="shared" si="3"/>
      </c>
      <c r="P18" s="106">
        <f>IF($AK18&lt;&gt;"","",IF($D18="","",VLOOKUP($D18,'時間記入シート'!$B$13:$F$70,2,0)))</f>
      </c>
      <c r="Q18" s="114">
        <f t="shared" si="4"/>
      </c>
      <c r="R18" s="33">
        <f>IF($AK18&lt;&gt;"","",IF($D18="","",VLOOKUP($D18,'時間記入シート'!$B$13:$F$70,3,0)))</f>
      </c>
      <c r="S18" s="29">
        <f t="shared" si="5"/>
      </c>
      <c r="T18" s="33">
        <f>IF($AK18&lt;&gt;"","",IF($D18="","",VLOOKUP($D18,'時間記入シート'!$B$13:$F$70,4,0)))</f>
      </c>
      <c r="U18" s="29">
        <f t="shared" si="6"/>
      </c>
      <c r="V18" s="13">
        <f>IF($AK18&lt;&gt;"","",IF($D18="","",VLOOKUP($D18,'時間記入シート'!$B$13:$F$70,5,0)))</f>
      </c>
      <c r="W18" s="107"/>
      <c r="X18" s="9">
        <f t="shared" si="7"/>
      </c>
      <c r="Y18" s="9">
        <f t="shared" si="8"/>
      </c>
      <c r="Z18" s="10">
        <f t="shared" si="9"/>
      </c>
      <c r="AA18" s="6">
        <f t="shared" si="10"/>
      </c>
      <c r="AB18" s="11">
        <f t="shared" si="11"/>
      </c>
      <c r="AC18" s="6">
        <f t="shared" si="12"/>
      </c>
      <c r="AD18" s="12">
        <f t="shared" si="13"/>
      </c>
      <c r="AE18" s="108">
        <f t="shared" si="14"/>
        <v>100</v>
      </c>
      <c r="AF18" s="10">
        <f t="shared" si="15"/>
      </c>
      <c r="AG18" s="6">
        <f t="shared" si="16"/>
      </c>
      <c r="AH18" s="11">
        <f t="shared" si="17"/>
      </c>
      <c r="AI18" s="6">
        <f t="shared" si="18"/>
      </c>
      <c r="AJ18" s="12">
        <f t="shared" si="19"/>
      </c>
      <c r="AK18" s="79">
        <f t="shared" si="20"/>
      </c>
      <c r="AN18">
        <f>IF(D18="","",VLOOKUP($D18,'時間記入シート'!$B$13:$G$70,6,0))</f>
      </c>
    </row>
    <row r="19" spans="1:40" ht="19.5" customHeight="1">
      <c r="A19" s="70">
        <v>13</v>
      </c>
      <c r="B19" s="38">
        <f t="shared" si="21"/>
        <v>0</v>
      </c>
      <c r="C19" s="64">
        <f t="shared" si="22"/>
      </c>
      <c r="D19" s="171"/>
      <c r="E19" s="172"/>
      <c r="F19" s="173"/>
      <c r="G19" s="174"/>
      <c r="H19" s="104">
        <f>IF($AK19&lt;&gt;"","",IF($D19="","",'時間記入シート'!$C$8))</f>
      </c>
      <c r="I19" s="114">
        <f t="shared" si="0"/>
      </c>
      <c r="J19" s="32">
        <f>IF($AK19&lt;&gt;"","",IF($D19="","",'時間記入シート'!$D$8))</f>
      </c>
      <c r="K19" s="29">
        <f t="shared" si="1"/>
      </c>
      <c r="L19" s="32">
        <f>IF($AK19&lt;&gt;"","",IF($D19="","",'時間記入シート'!$E$8))</f>
      </c>
      <c r="M19" s="29">
        <f t="shared" si="2"/>
      </c>
      <c r="N19" s="13">
        <f>IF($AK19&lt;&gt;"","",IF($D19="","",'時間記入シート'!$F$8))</f>
      </c>
      <c r="O19" s="105">
        <f t="shared" si="3"/>
      </c>
      <c r="P19" s="106">
        <f>IF($AK19&lt;&gt;"","",IF($D19="","",VLOOKUP($D19,'時間記入シート'!$B$13:$F$70,2,0)))</f>
      </c>
      <c r="Q19" s="114">
        <f t="shared" si="4"/>
      </c>
      <c r="R19" s="33">
        <f>IF($AK19&lt;&gt;"","",IF($D19="","",VLOOKUP($D19,'時間記入シート'!$B$13:$F$70,3,0)))</f>
      </c>
      <c r="S19" s="29">
        <f t="shared" si="5"/>
      </c>
      <c r="T19" s="33">
        <f>IF($AK19&lt;&gt;"","",IF($D19="","",VLOOKUP($D19,'時間記入シート'!$B$13:$F$70,4,0)))</f>
      </c>
      <c r="U19" s="29">
        <f t="shared" si="6"/>
      </c>
      <c r="V19" s="13">
        <f>IF($AK19&lt;&gt;"","",IF($D19="","",VLOOKUP($D19,'時間記入シート'!$B$13:$F$70,5,0)))</f>
      </c>
      <c r="W19" s="107"/>
      <c r="X19" s="9">
        <f t="shared" si="7"/>
      </c>
      <c r="Y19" s="9">
        <f t="shared" si="8"/>
      </c>
      <c r="Z19" s="10">
        <f t="shared" si="9"/>
      </c>
      <c r="AA19" s="6">
        <f t="shared" si="10"/>
      </c>
      <c r="AB19" s="11">
        <f t="shared" si="11"/>
      </c>
      <c r="AC19" s="6">
        <f t="shared" si="12"/>
      </c>
      <c r="AD19" s="12">
        <f t="shared" si="13"/>
      </c>
      <c r="AE19" s="108">
        <f t="shared" si="14"/>
        <v>100</v>
      </c>
      <c r="AF19" s="10">
        <f t="shared" si="15"/>
      </c>
      <c r="AG19" s="6">
        <f t="shared" si="16"/>
      </c>
      <c r="AH19" s="11">
        <f t="shared" si="17"/>
      </c>
      <c r="AI19" s="6">
        <f t="shared" si="18"/>
      </c>
      <c r="AJ19" s="12">
        <f t="shared" si="19"/>
      </c>
      <c r="AK19" s="79">
        <f t="shared" si="20"/>
      </c>
      <c r="AN19">
        <f>IF(D19="","",VLOOKUP($D19,'時間記入シート'!$B$13:$G$70,6,0))</f>
      </c>
    </row>
    <row r="20" spans="1:40" ht="19.5" customHeight="1">
      <c r="A20" s="70">
        <v>14</v>
      </c>
      <c r="B20" s="38">
        <f t="shared" si="21"/>
        <v>0</v>
      </c>
      <c r="C20" s="64">
        <f t="shared" si="22"/>
      </c>
      <c r="D20" s="171"/>
      <c r="E20" s="173"/>
      <c r="F20" s="173"/>
      <c r="G20" s="174"/>
      <c r="H20" s="104">
        <f>IF($AK20&lt;&gt;"","",IF($D20="","",'時間記入シート'!$C$8))</f>
      </c>
      <c r="I20" s="114">
        <f t="shared" si="0"/>
      </c>
      <c r="J20" s="32">
        <f>IF($AK20&lt;&gt;"","",IF($D20="","",'時間記入シート'!$D$8))</f>
      </c>
      <c r="K20" s="29">
        <f t="shared" si="1"/>
      </c>
      <c r="L20" s="32">
        <f>IF($AK20&lt;&gt;"","",IF($D20="","",'時間記入シート'!$E$8))</f>
      </c>
      <c r="M20" s="29">
        <f t="shared" si="2"/>
      </c>
      <c r="N20" s="13">
        <f>IF($AK20&lt;&gt;"","",IF($D20="","",'時間記入シート'!$F$8))</f>
      </c>
      <c r="O20" s="105">
        <f t="shared" si="3"/>
      </c>
      <c r="P20" s="106">
        <f>IF($AK20&lt;&gt;"","",IF($D20="","",VLOOKUP($D20,'時間記入シート'!$B$13:$F$70,2,0)))</f>
      </c>
      <c r="Q20" s="114">
        <f t="shared" si="4"/>
      </c>
      <c r="R20" s="33">
        <f>IF($AK20&lt;&gt;"","",IF($D20="","",VLOOKUP($D20,'時間記入シート'!$B$13:$F$70,3,0)))</f>
      </c>
      <c r="S20" s="29">
        <f t="shared" si="5"/>
      </c>
      <c r="T20" s="33">
        <f>IF($AK20&lt;&gt;"","",IF($D20="","",VLOOKUP($D20,'時間記入シート'!$B$13:$F$70,4,0)))</f>
      </c>
      <c r="U20" s="29">
        <f t="shared" si="6"/>
      </c>
      <c r="V20" s="13">
        <f>IF($AK20&lt;&gt;"","",IF($D20="","",VLOOKUP($D20,'時間記入シート'!$B$13:$F$70,5,0)))</f>
      </c>
      <c r="W20" s="107"/>
      <c r="X20" s="9">
        <f t="shared" si="7"/>
      </c>
      <c r="Y20" s="9">
        <f t="shared" si="8"/>
      </c>
      <c r="Z20" s="10">
        <f t="shared" si="9"/>
      </c>
      <c r="AA20" s="6">
        <f t="shared" si="10"/>
      </c>
      <c r="AB20" s="11">
        <f t="shared" si="11"/>
      </c>
      <c r="AC20" s="6">
        <f t="shared" si="12"/>
      </c>
      <c r="AD20" s="12">
        <f t="shared" si="13"/>
      </c>
      <c r="AE20" s="108">
        <f t="shared" si="14"/>
        <v>100</v>
      </c>
      <c r="AF20" s="10">
        <f t="shared" si="15"/>
      </c>
      <c r="AG20" s="6">
        <f t="shared" si="16"/>
      </c>
      <c r="AH20" s="11">
        <f t="shared" si="17"/>
      </c>
      <c r="AI20" s="6">
        <f t="shared" si="18"/>
      </c>
      <c r="AJ20" s="12">
        <f t="shared" si="19"/>
      </c>
      <c r="AK20" s="79">
        <f t="shared" si="20"/>
      </c>
      <c r="AN20">
        <f>IF(D20="","",VLOOKUP($D20,'時間記入シート'!$B$13:$G$70,6,0))</f>
      </c>
    </row>
    <row r="21" spans="1:40" ht="19.5" customHeight="1">
      <c r="A21" s="70">
        <v>15</v>
      </c>
      <c r="B21" s="38">
        <f t="shared" si="21"/>
        <v>0</v>
      </c>
      <c r="C21" s="64">
        <f t="shared" si="22"/>
      </c>
      <c r="D21" s="171"/>
      <c r="E21" s="172"/>
      <c r="F21" s="173"/>
      <c r="G21" s="174"/>
      <c r="H21" s="104">
        <f>IF($AK21&lt;&gt;"","",IF($D21="","",'時間記入シート'!$C$8))</f>
      </c>
      <c r="I21" s="114">
        <f t="shared" si="0"/>
      </c>
      <c r="J21" s="32">
        <f>IF($AK21&lt;&gt;"","",IF($D21="","",'時間記入シート'!$D$8))</f>
      </c>
      <c r="K21" s="29">
        <f t="shared" si="1"/>
      </c>
      <c r="L21" s="32">
        <f>IF($AK21&lt;&gt;"","",IF($D21="","",'時間記入シート'!$E$8))</f>
      </c>
      <c r="M21" s="29">
        <f t="shared" si="2"/>
      </c>
      <c r="N21" s="13">
        <f>IF($AK21&lt;&gt;"","",IF($D21="","",'時間記入シート'!$F$8))</f>
      </c>
      <c r="O21" s="105">
        <f t="shared" si="3"/>
      </c>
      <c r="P21" s="106">
        <f>IF($AK21&lt;&gt;"","",IF($D21="","",VLOOKUP($D21,'時間記入シート'!$B$13:$F$70,2,0)))</f>
      </c>
      <c r="Q21" s="114">
        <f t="shared" si="4"/>
      </c>
      <c r="R21" s="33">
        <f>IF($AK21&lt;&gt;"","",IF($D21="","",VLOOKUP($D21,'時間記入シート'!$B$13:$F$70,3,0)))</f>
      </c>
      <c r="S21" s="29">
        <f t="shared" si="5"/>
      </c>
      <c r="T21" s="33">
        <f>IF($AK21&lt;&gt;"","",IF($D21="","",VLOOKUP($D21,'時間記入シート'!$B$13:$F$70,4,0)))</f>
      </c>
      <c r="U21" s="29">
        <f t="shared" si="6"/>
      </c>
      <c r="V21" s="13">
        <f>IF($AK21&lt;&gt;"","",IF($D21="","",VLOOKUP($D21,'時間記入シート'!$B$13:$F$70,5,0)))</f>
      </c>
      <c r="W21" s="107"/>
      <c r="X21" s="9">
        <f t="shared" si="7"/>
      </c>
      <c r="Y21" s="9">
        <f t="shared" si="8"/>
      </c>
      <c r="Z21" s="10">
        <f t="shared" si="9"/>
      </c>
      <c r="AA21" s="6">
        <f t="shared" si="10"/>
      </c>
      <c r="AB21" s="11">
        <f t="shared" si="11"/>
      </c>
      <c r="AC21" s="6">
        <f t="shared" si="12"/>
      </c>
      <c r="AD21" s="12">
        <f t="shared" si="13"/>
      </c>
      <c r="AE21" s="108">
        <f t="shared" si="14"/>
        <v>100</v>
      </c>
      <c r="AF21" s="10">
        <f t="shared" si="15"/>
      </c>
      <c r="AG21" s="6">
        <f t="shared" si="16"/>
      </c>
      <c r="AH21" s="11">
        <f t="shared" si="17"/>
      </c>
      <c r="AI21" s="6">
        <f t="shared" si="18"/>
      </c>
      <c r="AJ21" s="12">
        <f t="shared" si="19"/>
      </c>
      <c r="AK21" s="79">
        <f t="shared" si="20"/>
      </c>
      <c r="AN21">
        <f>IF(D21="","",VLOOKUP($D21,'時間記入シート'!$B$13:$G$70,6,0))</f>
      </c>
    </row>
    <row r="22" spans="1:5" ht="14.25">
      <c r="A22" s="70"/>
      <c r="B22" s="38"/>
      <c r="C22" s="52"/>
      <c r="D22" s="63"/>
      <c r="E22" s="1"/>
    </row>
    <row r="23" ht="13.5">
      <c r="A23" s="68"/>
    </row>
  </sheetData>
  <sheetProtection/>
  <printOptions/>
  <pageMargins left="0.75" right="0.75" top="1" bottom="1" header="0.512" footer="0.512"/>
  <pageSetup fitToHeight="1" fitToWidth="1" orientation="portrait" paperSize="9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3:AK54"/>
  <sheetViews>
    <sheetView tabSelected="1" zoomScale="95" zoomScaleNormal="95" zoomScalePageLayoutView="0" workbookViewId="0" topLeftCell="A1">
      <selection activeCell="D3" sqref="D3"/>
    </sheetView>
  </sheetViews>
  <sheetFormatPr defaultColWidth="9.00390625" defaultRowHeight="13.5"/>
  <cols>
    <col min="1" max="1" width="11.125" style="0" customWidth="1"/>
    <col min="2" max="2" width="0" style="0" hidden="1" customWidth="1"/>
    <col min="3" max="3" width="4.375" style="0" customWidth="1"/>
    <col min="4" max="4" width="7.625" style="38" customWidth="1"/>
    <col min="5" max="5" width="19.625" style="0" customWidth="1"/>
    <col min="6" max="6" width="16.625" style="0" customWidth="1"/>
    <col min="7" max="7" width="10.875" style="160" customWidth="1"/>
    <col min="8" max="8" width="3.375" style="0" customWidth="1"/>
    <col min="9" max="9" width="1.37890625" style="0" customWidth="1"/>
    <col min="10" max="10" width="3.375" style="0" customWidth="1"/>
    <col min="11" max="11" width="1.00390625" style="0" customWidth="1"/>
    <col min="12" max="12" width="4.00390625" style="0" customWidth="1"/>
    <col min="13" max="13" width="1.00390625" style="0" customWidth="1"/>
    <col min="14" max="14" width="3.125" style="0" customWidth="1"/>
    <col min="15" max="15" width="0" style="0" hidden="1" customWidth="1"/>
    <col min="16" max="16" width="3.50390625" style="0" customWidth="1"/>
    <col min="17" max="17" width="1.75390625" style="0" customWidth="1"/>
    <col min="18" max="18" width="2.875" style="0" customWidth="1"/>
    <col min="19" max="19" width="1.12109375" style="0" customWidth="1"/>
    <col min="20" max="20" width="3.125" style="0" customWidth="1"/>
    <col min="21" max="21" width="1.00390625" style="0" customWidth="1"/>
    <col min="22" max="22" width="4.125" style="0" customWidth="1"/>
    <col min="23" max="23" width="3.875" style="0" customWidth="1"/>
    <col min="24" max="25" width="0" style="0" hidden="1" customWidth="1"/>
    <col min="26" max="26" width="3.125" style="0" customWidth="1"/>
    <col min="27" max="27" width="1.00390625" style="0" customWidth="1"/>
    <col min="28" max="28" width="3.375" style="0" customWidth="1"/>
    <col min="29" max="29" width="1.00390625" style="0" customWidth="1"/>
    <col min="30" max="30" width="4.50390625" style="0" customWidth="1"/>
    <col min="31" max="31" width="0" style="0" hidden="1" customWidth="1"/>
    <col min="32" max="32" width="3.125" style="0" customWidth="1"/>
    <col min="33" max="33" width="1.00390625" style="0" customWidth="1"/>
    <col min="34" max="34" width="3.625" style="0" customWidth="1"/>
    <col min="35" max="35" width="1.4921875" style="0" customWidth="1"/>
    <col min="36" max="36" width="3.625" style="0" customWidth="1"/>
    <col min="37" max="37" width="6.75390625" style="38" customWidth="1"/>
  </cols>
  <sheetData>
    <row r="3" ht="24" customHeight="1">
      <c r="D3" s="166" t="s">
        <v>111</v>
      </c>
    </row>
    <row r="4" spans="1:2" ht="13.5">
      <c r="A4" s="70"/>
      <c r="B4" s="38"/>
    </row>
    <row r="5" spans="1:3" ht="13.5">
      <c r="A5" s="70"/>
      <c r="B5" s="38"/>
      <c r="C5" s="52"/>
    </row>
    <row r="6" spans="1:6" ht="18.75">
      <c r="A6" s="70"/>
      <c r="B6" s="38"/>
      <c r="C6" s="53" t="s">
        <v>36</v>
      </c>
      <c r="F6" s="165" t="s">
        <v>108</v>
      </c>
    </row>
    <row r="7" spans="1:37" ht="19.5" customHeight="1">
      <c r="A7" s="70"/>
      <c r="B7" s="38"/>
      <c r="C7" s="52"/>
      <c r="E7" s="2"/>
      <c r="F7" s="2"/>
      <c r="G7" s="161"/>
      <c r="H7" s="41"/>
      <c r="I7" s="42"/>
      <c r="J7" s="42" t="s">
        <v>31</v>
      </c>
      <c r="K7" s="42"/>
      <c r="L7" s="42"/>
      <c r="M7" s="42"/>
      <c r="N7" s="43"/>
      <c r="O7" s="42"/>
      <c r="P7" s="41"/>
      <c r="Q7" s="44" t="s">
        <v>32</v>
      </c>
      <c r="R7" s="45"/>
      <c r="S7" s="42"/>
      <c r="T7" s="42"/>
      <c r="U7" s="42"/>
      <c r="V7" s="43"/>
      <c r="W7" s="43"/>
      <c r="X7" s="42"/>
      <c r="Y7" s="42"/>
      <c r="Z7" s="44" t="s">
        <v>2</v>
      </c>
      <c r="AA7" s="42"/>
      <c r="AB7" s="42"/>
      <c r="AC7" s="42"/>
      <c r="AD7" s="43"/>
      <c r="AE7" s="42" t="s">
        <v>3</v>
      </c>
      <c r="AF7" s="44" t="s">
        <v>4</v>
      </c>
      <c r="AG7" s="42"/>
      <c r="AH7" s="42"/>
      <c r="AI7" s="42"/>
      <c r="AJ7" s="43"/>
      <c r="AK7" s="46"/>
    </row>
    <row r="8" spans="1:37" ht="19.5" customHeight="1">
      <c r="A8" s="70"/>
      <c r="B8" s="38"/>
      <c r="C8" s="54" t="s">
        <v>5</v>
      </c>
      <c r="D8" s="168" t="s">
        <v>17</v>
      </c>
      <c r="E8" s="5" t="s">
        <v>6</v>
      </c>
      <c r="F8" s="5" t="s">
        <v>7</v>
      </c>
      <c r="G8" s="162" t="s">
        <v>29</v>
      </c>
      <c r="H8" s="131" t="s">
        <v>8</v>
      </c>
      <c r="I8" s="132"/>
      <c r="J8" s="132" t="s">
        <v>9</v>
      </c>
      <c r="K8" s="132"/>
      <c r="L8" s="132" t="s">
        <v>10</v>
      </c>
      <c r="M8" s="132"/>
      <c r="N8" s="46" t="s">
        <v>11</v>
      </c>
      <c r="O8" s="133" t="s">
        <v>12</v>
      </c>
      <c r="P8" s="131" t="s">
        <v>8</v>
      </c>
      <c r="Q8" s="132"/>
      <c r="R8" s="132" t="s">
        <v>9</v>
      </c>
      <c r="S8" s="132"/>
      <c r="T8" s="132" t="s">
        <v>10</v>
      </c>
      <c r="U8" s="132"/>
      <c r="V8" s="46" t="s">
        <v>11</v>
      </c>
      <c r="W8" s="132" t="s">
        <v>33</v>
      </c>
      <c r="X8" s="134" t="s">
        <v>14</v>
      </c>
      <c r="Y8" s="134" t="s">
        <v>34</v>
      </c>
      <c r="Z8" s="131" t="s">
        <v>9</v>
      </c>
      <c r="AA8" s="132"/>
      <c r="AB8" s="132" t="s">
        <v>10</v>
      </c>
      <c r="AC8" s="132"/>
      <c r="AD8" s="46" t="s">
        <v>11</v>
      </c>
      <c r="AE8" s="132"/>
      <c r="AF8" s="131" t="s">
        <v>9</v>
      </c>
      <c r="AG8" s="132"/>
      <c r="AH8" s="132" t="s">
        <v>10</v>
      </c>
      <c r="AI8" s="132"/>
      <c r="AJ8" s="46" t="s">
        <v>11</v>
      </c>
      <c r="AK8" s="46" t="s">
        <v>35</v>
      </c>
    </row>
    <row r="9" spans="1:37" ht="19.5" customHeight="1">
      <c r="A9" s="70">
        <v>1</v>
      </c>
      <c r="B9" s="38">
        <f>D9</f>
        <v>6627</v>
      </c>
      <c r="C9" s="65">
        <v>1</v>
      </c>
      <c r="D9" s="36">
        <v>6627</v>
      </c>
      <c r="E9" s="19" t="s">
        <v>44</v>
      </c>
      <c r="F9" s="19" t="s">
        <v>66</v>
      </c>
      <c r="G9" s="155">
        <v>0.717</v>
      </c>
      <c r="H9" s="109">
        <v>3</v>
      </c>
      <c r="I9" s="40" t="s">
        <v>45</v>
      </c>
      <c r="J9" s="20">
        <v>10</v>
      </c>
      <c r="K9" s="21" t="s">
        <v>45</v>
      </c>
      <c r="L9" s="20">
        <v>10</v>
      </c>
      <c r="M9" s="21" t="s">
        <v>45</v>
      </c>
      <c r="N9" s="7">
        <v>0</v>
      </c>
      <c r="O9" s="110">
        <v>0.4236111111111111</v>
      </c>
      <c r="P9" s="111">
        <v>3</v>
      </c>
      <c r="Q9" s="40" t="s">
        <v>45</v>
      </c>
      <c r="R9" s="8">
        <v>15</v>
      </c>
      <c r="S9" s="21" t="s">
        <v>45</v>
      </c>
      <c r="T9" s="8">
        <v>23</v>
      </c>
      <c r="U9" s="21" t="s">
        <v>45</v>
      </c>
      <c r="V9" s="7">
        <v>44</v>
      </c>
      <c r="W9" s="60"/>
      <c r="X9" s="15">
        <v>0.6414814814814814</v>
      </c>
      <c r="Y9" s="15">
        <v>0.21787037037037033</v>
      </c>
      <c r="Z9" s="16">
        <v>5</v>
      </c>
      <c r="AA9" s="14" t="s">
        <v>45</v>
      </c>
      <c r="AB9" s="17">
        <v>13</v>
      </c>
      <c r="AC9" s="14" t="s">
        <v>45</v>
      </c>
      <c r="AD9" s="18">
        <v>44</v>
      </c>
      <c r="AE9" s="61">
        <v>0.1562130555555555</v>
      </c>
      <c r="AF9" s="16">
        <v>3</v>
      </c>
      <c r="AG9" s="14" t="s">
        <v>45</v>
      </c>
      <c r="AH9" s="17">
        <v>44</v>
      </c>
      <c r="AI9" s="14" t="s">
        <v>45</v>
      </c>
      <c r="AJ9" s="18">
        <v>57</v>
      </c>
      <c r="AK9" s="80" t="s">
        <v>38</v>
      </c>
    </row>
    <row r="10" spans="1:37" ht="19.5" customHeight="1">
      <c r="A10" s="70">
        <v>2</v>
      </c>
      <c r="B10" s="38">
        <f aca="true" t="shared" si="0" ref="B10:B19">D10</f>
        <v>6679</v>
      </c>
      <c r="C10" s="65">
        <v>2</v>
      </c>
      <c r="D10" s="36">
        <v>6679</v>
      </c>
      <c r="E10" s="19" t="s">
        <v>56</v>
      </c>
      <c r="F10" s="19" t="s">
        <v>70</v>
      </c>
      <c r="G10" s="155">
        <v>0.969</v>
      </c>
      <c r="H10" s="109">
        <v>3</v>
      </c>
      <c r="I10" s="40" t="s">
        <v>45</v>
      </c>
      <c r="J10" s="20">
        <v>10</v>
      </c>
      <c r="K10" s="21" t="s">
        <v>45</v>
      </c>
      <c r="L10" s="20">
        <v>10</v>
      </c>
      <c r="M10" s="21" t="s">
        <v>45</v>
      </c>
      <c r="N10" s="7">
        <v>0</v>
      </c>
      <c r="O10" s="110">
        <v>0.4236111111111111</v>
      </c>
      <c r="P10" s="111">
        <v>3</v>
      </c>
      <c r="Q10" s="40" t="s">
        <v>45</v>
      </c>
      <c r="R10" s="8">
        <v>14</v>
      </c>
      <c r="S10" s="21" t="s">
        <v>45</v>
      </c>
      <c r="T10" s="8">
        <v>20</v>
      </c>
      <c r="U10" s="21" t="s">
        <v>45</v>
      </c>
      <c r="V10" s="7">
        <v>0</v>
      </c>
      <c r="W10" s="60"/>
      <c r="X10" s="15">
        <v>0.5972222222222222</v>
      </c>
      <c r="Y10" s="15">
        <v>0.1736111111111111</v>
      </c>
      <c r="Z10" s="16">
        <v>4</v>
      </c>
      <c r="AA10" s="14" t="s">
        <v>45</v>
      </c>
      <c r="AB10" s="17">
        <v>10</v>
      </c>
      <c r="AC10" s="14" t="s">
        <v>45</v>
      </c>
      <c r="AD10" s="18">
        <v>0</v>
      </c>
      <c r="AE10" s="61">
        <v>0.16822916666666665</v>
      </c>
      <c r="AF10" s="16">
        <v>4</v>
      </c>
      <c r="AG10" s="14" t="s">
        <v>45</v>
      </c>
      <c r="AH10" s="17">
        <v>2</v>
      </c>
      <c r="AI10" s="14" t="s">
        <v>45</v>
      </c>
      <c r="AJ10" s="18">
        <v>15</v>
      </c>
      <c r="AK10" s="80" t="s">
        <v>38</v>
      </c>
    </row>
    <row r="11" spans="1:37" ht="19.5" customHeight="1">
      <c r="A11" s="70">
        <v>3</v>
      </c>
      <c r="B11" s="38">
        <f t="shared" si="0"/>
        <v>1122</v>
      </c>
      <c r="C11" s="65">
        <v>3</v>
      </c>
      <c r="D11" s="36">
        <v>1122</v>
      </c>
      <c r="E11" s="19" t="s">
        <v>58</v>
      </c>
      <c r="F11" s="19" t="s">
        <v>72</v>
      </c>
      <c r="G11" s="155">
        <v>0.906</v>
      </c>
      <c r="H11" s="109">
        <v>3</v>
      </c>
      <c r="I11" s="40" t="s">
        <v>45</v>
      </c>
      <c r="J11" s="20">
        <v>10</v>
      </c>
      <c r="K11" s="21" t="s">
        <v>45</v>
      </c>
      <c r="L11" s="20">
        <v>10</v>
      </c>
      <c r="M11" s="21" t="s">
        <v>45</v>
      </c>
      <c r="N11" s="7">
        <v>0</v>
      </c>
      <c r="O11" s="110">
        <v>0.4236111111111111</v>
      </c>
      <c r="P11" s="111">
        <v>3</v>
      </c>
      <c r="Q11" s="40" t="s">
        <v>45</v>
      </c>
      <c r="R11" s="8">
        <v>15</v>
      </c>
      <c r="S11" s="21" t="s">
        <v>45</v>
      </c>
      <c r="T11" s="8">
        <v>7</v>
      </c>
      <c r="U11" s="21" t="s">
        <v>45</v>
      </c>
      <c r="V11" s="7">
        <v>40</v>
      </c>
      <c r="W11" s="60"/>
      <c r="X11" s="15">
        <v>0.6303240740740741</v>
      </c>
      <c r="Y11" s="15">
        <v>0.206712962962963</v>
      </c>
      <c r="Z11" s="16">
        <v>4</v>
      </c>
      <c r="AA11" s="14" t="s">
        <v>45</v>
      </c>
      <c r="AB11" s="17">
        <v>57</v>
      </c>
      <c r="AC11" s="14" t="s">
        <v>45</v>
      </c>
      <c r="AD11" s="18">
        <v>40</v>
      </c>
      <c r="AE11" s="61">
        <v>0.18728194444444446</v>
      </c>
      <c r="AF11" s="16">
        <v>4</v>
      </c>
      <c r="AG11" s="14" t="s">
        <v>45</v>
      </c>
      <c r="AH11" s="17">
        <v>29</v>
      </c>
      <c r="AI11" s="14" t="s">
        <v>45</v>
      </c>
      <c r="AJ11" s="18">
        <v>41</v>
      </c>
      <c r="AK11" s="80" t="s">
        <v>38</v>
      </c>
    </row>
    <row r="12" spans="1:37" ht="19.5" customHeight="1">
      <c r="A12" s="70">
        <v>4</v>
      </c>
      <c r="B12" s="38">
        <f t="shared" si="0"/>
        <v>1</v>
      </c>
      <c r="C12" s="65">
        <v>4</v>
      </c>
      <c r="D12" s="36">
        <v>1</v>
      </c>
      <c r="E12" s="19" t="s">
        <v>60</v>
      </c>
      <c r="F12" s="19" t="s">
        <v>74</v>
      </c>
      <c r="G12" s="155">
        <v>0.933</v>
      </c>
      <c r="H12" s="109">
        <v>3</v>
      </c>
      <c r="I12" s="40" t="s">
        <v>45</v>
      </c>
      <c r="J12" s="20">
        <v>10</v>
      </c>
      <c r="K12" s="21" t="s">
        <v>45</v>
      </c>
      <c r="L12" s="20">
        <v>10</v>
      </c>
      <c r="M12" s="21" t="s">
        <v>45</v>
      </c>
      <c r="N12" s="7">
        <v>0</v>
      </c>
      <c r="O12" s="110">
        <v>0.4236111111111111</v>
      </c>
      <c r="P12" s="111">
        <v>3</v>
      </c>
      <c r="Q12" s="40" t="s">
        <v>45</v>
      </c>
      <c r="R12" s="8">
        <v>15</v>
      </c>
      <c r="S12" s="21" t="s">
        <v>45</v>
      </c>
      <c r="T12" s="8">
        <v>1</v>
      </c>
      <c r="U12" s="21" t="s">
        <v>45</v>
      </c>
      <c r="V12" s="7">
        <v>59</v>
      </c>
      <c r="W12" s="60"/>
      <c r="X12" s="15">
        <v>0.6263773148148148</v>
      </c>
      <c r="Y12" s="15">
        <v>0.20276620370370374</v>
      </c>
      <c r="Z12" s="16">
        <v>4</v>
      </c>
      <c r="AA12" s="14" t="s">
        <v>45</v>
      </c>
      <c r="AB12" s="17">
        <v>51</v>
      </c>
      <c r="AC12" s="14" t="s">
        <v>45</v>
      </c>
      <c r="AD12" s="18">
        <v>59</v>
      </c>
      <c r="AE12" s="61">
        <v>0.1891808680555556</v>
      </c>
      <c r="AF12" s="16">
        <v>4</v>
      </c>
      <c r="AG12" s="14" t="s">
        <v>45</v>
      </c>
      <c r="AH12" s="17">
        <v>32</v>
      </c>
      <c r="AI12" s="14" t="s">
        <v>45</v>
      </c>
      <c r="AJ12" s="18">
        <v>25</v>
      </c>
      <c r="AK12" s="80" t="s">
        <v>38</v>
      </c>
    </row>
    <row r="13" spans="1:37" ht="19.5" customHeight="1">
      <c r="A13" s="70">
        <v>5</v>
      </c>
      <c r="B13" s="38">
        <f t="shared" si="0"/>
        <v>4561</v>
      </c>
      <c r="C13" s="65">
        <v>5</v>
      </c>
      <c r="D13" s="36">
        <v>4561</v>
      </c>
      <c r="E13" s="19" t="s">
        <v>52</v>
      </c>
      <c r="F13" s="19" t="s">
        <v>68</v>
      </c>
      <c r="G13" s="155">
        <v>0.955</v>
      </c>
      <c r="H13" s="109">
        <v>3</v>
      </c>
      <c r="I13" s="40" t="s">
        <v>45</v>
      </c>
      <c r="J13" s="20">
        <v>10</v>
      </c>
      <c r="K13" s="21" t="s">
        <v>45</v>
      </c>
      <c r="L13" s="20">
        <v>10</v>
      </c>
      <c r="M13" s="21" t="s">
        <v>45</v>
      </c>
      <c r="N13" s="7">
        <v>0</v>
      </c>
      <c r="O13" s="110">
        <v>0.4236111111111111</v>
      </c>
      <c r="P13" s="111">
        <v>3</v>
      </c>
      <c r="Q13" s="40" t="s">
        <v>45</v>
      </c>
      <c r="R13" s="8">
        <v>15</v>
      </c>
      <c r="S13" s="21" t="s">
        <v>45</v>
      </c>
      <c r="T13" s="8">
        <v>4</v>
      </c>
      <c r="U13" s="21" t="s">
        <v>45</v>
      </c>
      <c r="V13" s="7">
        <v>36</v>
      </c>
      <c r="W13" s="60"/>
      <c r="X13" s="15">
        <v>0.6281944444444444</v>
      </c>
      <c r="Y13" s="15">
        <v>0.20458333333333328</v>
      </c>
      <c r="Z13" s="16">
        <v>4</v>
      </c>
      <c r="AA13" s="14" t="s">
        <v>45</v>
      </c>
      <c r="AB13" s="17">
        <v>54</v>
      </c>
      <c r="AC13" s="14" t="s">
        <v>45</v>
      </c>
      <c r="AD13" s="18">
        <v>36</v>
      </c>
      <c r="AE13" s="61">
        <v>0.19537708333333328</v>
      </c>
      <c r="AF13" s="16">
        <v>4</v>
      </c>
      <c r="AG13" s="14" t="s">
        <v>45</v>
      </c>
      <c r="AH13" s="17">
        <v>41</v>
      </c>
      <c r="AI13" s="14" t="s">
        <v>45</v>
      </c>
      <c r="AJ13" s="18">
        <v>21</v>
      </c>
      <c r="AK13" s="80" t="s">
        <v>38</v>
      </c>
    </row>
    <row r="14" spans="1:37" ht="19.5" customHeight="1">
      <c r="A14" s="70">
        <v>6</v>
      </c>
      <c r="B14" s="38">
        <f t="shared" si="0"/>
        <v>5087</v>
      </c>
      <c r="C14" s="65">
        <v>6</v>
      </c>
      <c r="D14" s="36">
        <v>5087</v>
      </c>
      <c r="E14" s="19" t="s">
        <v>49</v>
      </c>
      <c r="F14" s="19" t="s">
        <v>64</v>
      </c>
      <c r="G14" s="155">
        <v>0.96</v>
      </c>
      <c r="H14" s="109">
        <v>3</v>
      </c>
      <c r="I14" s="40" t="s">
        <v>45</v>
      </c>
      <c r="J14" s="20">
        <v>10</v>
      </c>
      <c r="K14" s="21" t="s">
        <v>45</v>
      </c>
      <c r="L14" s="20">
        <v>10</v>
      </c>
      <c r="M14" s="21" t="s">
        <v>45</v>
      </c>
      <c r="N14" s="7">
        <v>0</v>
      </c>
      <c r="O14" s="110">
        <v>0.4236111111111111</v>
      </c>
      <c r="P14" s="111">
        <v>3</v>
      </c>
      <c r="Q14" s="40" t="s">
        <v>45</v>
      </c>
      <c r="R14" s="8">
        <v>15</v>
      </c>
      <c r="S14" s="21" t="s">
        <v>45</v>
      </c>
      <c r="T14" s="8">
        <v>5</v>
      </c>
      <c r="U14" s="21" t="s">
        <v>45</v>
      </c>
      <c r="V14" s="7">
        <v>53</v>
      </c>
      <c r="W14" s="60"/>
      <c r="X14" s="15">
        <v>0.6290856481481482</v>
      </c>
      <c r="Y14" s="15">
        <v>0.20547453703703705</v>
      </c>
      <c r="Z14" s="16">
        <v>4</v>
      </c>
      <c r="AA14" s="14" t="s">
        <v>45</v>
      </c>
      <c r="AB14" s="17">
        <v>55</v>
      </c>
      <c r="AC14" s="14" t="s">
        <v>45</v>
      </c>
      <c r="AD14" s="18">
        <v>53</v>
      </c>
      <c r="AE14" s="61">
        <v>0.19725555555555557</v>
      </c>
      <c r="AF14" s="16">
        <v>4</v>
      </c>
      <c r="AG14" s="14" t="s">
        <v>45</v>
      </c>
      <c r="AH14" s="17">
        <v>44</v>
      </c>
      <c r="AI14" s="14" t="s">
        <v>45</v>
      </c>
      <c r="AJ14" s="18">
        <v>3</v>
      </c>
      <c r="AK14" s="80" t="s">
        <v>38</v>
      </c>
    </row>
    <row r="15" spans="1:37" ht="19.5" customHeight="1">
      <c r="A15" s="70">
        <v>7</v>
      </c>
      <c r="B15" s="38">
        <f t="shared" si="0"/>
        <v>5376</v>
      </c>
      <c r="C15" s="65">
        <v>7</v>
      </c>
      <c r="D15" s="36">
        <v>5376</v>
      </c>
      <c r="E15" s="19" t="s">
        <v>46</v>
      </c>
      <c r="F15" s="19" t="s">
        <v>76</v>
      </c>
      <c r="G15" s="155">
        <v>0.963</v>
      </c>
      <c r="H15" s="109">
        <v>3</v>
      </c>
      <c r="I15" s="40" t="s">
        <v>45</v>
      </c>
      <c r="J15" s="20">
        <v>10</v>
      </c>
      <c r="K15" s="21" t="s">
        <v>45</v>
      </c>
      <c r="L15" s="20">
        <v>10</v>
      </c>
      <c r="M15" s="21" t="s">
        <v>45</v>
      </c>
      <c r="N15" s="7">
        <v>0</v>
      </c>
      <c r="O15" s="110">
        <v>0.4236111111111111</v>
      </c>
      <c r="P15" s="111">
        <v>3</v>
      </c>
      <c r="Q15" s="40" t="s">
        <v>45</v>
      </c>
      <c r="R15" s="8">
        <v>15</v>
      </c>
      <c r="S15" s="21" t="s">
        <v>45</v>
      </c>
      <c r="T15" s="8">
        <v>6</v>
      </c>
      <c r="U15" s="21" t="s">
        <v>45</v>
      </c>
      <c r="V15" s="7">
        <v>59</v>
      </c>
      <c r="W15" s="60"/>
      <c r="X15" s="15">
        <v>0.629849537037037</v>
      </c>
      <c r="Y15" s="15">
        <v>0.20623842592592595</v>
      </c>
      <c r="Z15" s="16">
        <v>4</v>
      </c>
      <c r="AA15" s="14" t="s">
        <v>45</v>
      </c>
      <c r="AB15" s="17">
        <v>56</v>
      </c>
      <c r="AC15" s="14" t="s">
        <v>45</v>
      </c>
      <c r="AD15" s="18">
        <v>59</v>
      </c>
      <c r="AE15" s="61">
        <v>0.19860760416666667</v>
      </c>
      <c r="AF15" s="16">
        <v>4</v>
      </c>
      <c r="AG15" s="14" t="s">
        <v>45</v>
      </c>
      <c r="AH15" s="17">
        <v>46</v>
      </c>
      <c r="AI15" s="14" t="s">
        <v>45</v>
      </c>
      <c r="AJ15" s="18">
        <v>0</v>
      </c>
      <c r="AK15" s="80" t="s">
        <v>38</v>
      </c>
    </row>
    <row r="16" spans="1:37" ht="19.5" customHeight="1">
      <c r="A16" s="70">
        <v>8</v>
      </c>
      <c r="B16" s="38">
        <f t="shared" si="0"/>
        <v>3</v>
      </c>
      <c r="C16" s="65">
        <v>9</v>
      </c>
      <c r="D16" s="36">
        <v>3</v>
      </c>
      <c r="E16" s="19" t="s">
        <v>47</v>
      </c>
      <c r="F16" s="19" t="s">
        <v>62</v>
      </c>
      <c r="G16" s="155">
        <v>0.823</v>
      </c>
      <c r="H16" s="109" t="s">
        <v>38</v>
      </c>
      <c r="I16" s="40" t="s">
        <v>38</v>
      </c>
      <c r="J16" s="20" t="s">
        <v>38</v>
      </c>
      <c r="K16" s="21" t="s">
        <v>38</v>
      </c>
      <c r="L16" s="20" t="s">
        <v>38</v>
      </c>
      <c r="M16" s="21" t="s">
        <v>38</v>
      </c>
      <c r="N16" s="7" t="s">
        <v>38</v>
      </c>
      <c r="O16" s="110" t="s">
        <v>38</v>
      </c>
      <c r="P16" s="111" t="s">
        <v>38</v>
      </c>
      <c r="Q16" s="40" t="s">
        <v>38</v>
      </c>
      <c r="R16" s="8" t="s">
        <v>38</v>
      </c>
      <c r="S16" s="21" t="s">
        <v>38</v>
      </c>
      <c r="T16" s="8" t="s">
        <v>38</v>
      </c>
      <c r="U16" s="21" t="s">
        <v>38</v>
      </c>
      <c r="V16" s="7" t="s">
        <v>38</v>
      </c>
      <c r="W16" s="60"/>
      <c r="X16" s="15" t="s">
        <v>38</v>
      </c>
      <c r="Y16" s="15" t="s">
        <v>38</v>
      </c>
      <c r="Z16" s="16" t="s">
        <v>38</v>
      </c>
      <c r="AA16" s="14" t="s">
        <v>38</v>
      </c>
      <c r="AB16" s="17" t="s">
        <v>38</v>
      </c>
      <c r="AC16" s="14" t="s">
        <v>38</v>
      </c>
      <c r="AD16" s="18" t="s">
        <v>38</v>
      </c>
      <c r="AE16" s="61">
        <v>50</v>
      </c>
      <c r="AF16" s="16" t="s">
        <v>38</v>
      </c>
      <c r="AG16" s="14" t="s">
        <v>38</v>
      </c>
      <c r="AH16" s="17" t="s">
        <v>38</v>
      </c>
      <c r="AI16" s="14" t="s">
        <v>38</v>
      </c>
      <c r="AJ16" s="18" t="s">
        <v>38</v>
      </c>
      <c r="AK16" s="80" t="s">
        <v>109</v>
      </c>
    </row>
    <row r="17" spans="1:37" ht="19.5" customHeight="1">
      <c r="A17" s="70">
        <v>9</v>
      </c>
      <c r="B17" s="38">
        <f t="shared" si="0"/>
        <v>0</v>
      </c>
      <c r="C17" s="65" t="s">
        <v>38</v>
      </c>
      <c r="D17" s="36"/>
      <c r="E17" s="19"/>
      <c r="F17" s="19"/>
      <c r="G17" s="155"/>
      <c r="H17" s="109" t="s">
        <v>38</v>
      </c>
      <c r="I17" s="40" t="s">
        <v>38</v>
      </c>
      <c r="J17" s="20" t="s">
        <v>38</v>
      </c>
      <c r="K17" s="21" t="s">
        <v>38</v>
      </c>
      <c r="L17" s="20" t="s">
        <v>38</v>
      </c>
      <c r="M17" s="21" t="s">
        <v>38</v>
      </c>
      <c r="N17" s="7" t="s">
        <v>38</v>
      </c>
      <c r="O17" s="110" t="s">
        <v>38</v>
      </c>
      <c r="P17" s="111" t="s">
        <v>38</v>
      </c>
      <c r="Q17" s="40" t="s">
        <v>38</v>
      </c>
      <c r="R17" s="8" t="s">
        <v>38</v>
      </c>
      <c r="S17" s="21" t="s">
        <v>38</v>
      </c>
      <c r="T17" s="8" t="s">
        <v>38</v>
      </c>
      <c r="U17" s="21" t="s">
        <v>38</v>
      </c>
      <c r="V17" s="7" t="s">
        <v>38</v>
      </c>
      <c r="W17" s="60"/>
      <c r="X17" s="15" t="s">
        <v>38</v>
      </c>
      <c r="Y17" s="15" t="s">
        <v>38</v>
      </c>
      <c r="Z17" s="16" t="s">
        <v>38</v>
      </c>
      <c r="AA17" s="14" t="s">
        <v>38</v>
      </c>
      <c r="AB17" s="17" t="s">
        <v>38</v>
      </c>
      <c r="AC17" s="14" t="s">
        <v>38</v>
      </c>
      <c r="AD17" s="18" t="s">
        <v>38</v>
      </c>
      <c r="AE17" s="61">
        <v>100</v>
      </c>
      <c r="AF17" s="16" t="s">
        <v>38</v>
      </c>
      <c r="AG17" s="14" t="s">
        <v>38</v>
      </c>
      <c r="AH17" s="17" t="s">
        <v>38</v>
      </c>
      <c r="AI17" s="14" t="s">
        <v>38</v>
      </c>
      <c r="AJ17" s="18" t="s">
        <v>38</v>
      </c>
      <c r="AK17" s="80" t="s">
        <v>38</v>
      </c>
    </row>
    <row r="18" spans="1:37" ht="19.5" customHeight="1">
      <c r="A18" s="70">
        <v>10</v>
      </c>
      <c r="B18" s="38">
        <f t="shared" si="0"/>
        <v>0</v>
      </c>
      <c r="C18" s="65" t="s">
        <v>38</v>
      </c>
      <c r="D18" s="36"/>
      <c r="E18" s="19"/>
      <c r="F18" s="19"/>
      <c r="G18" s="155"/>
      <c r="H18" s="109" t="s">
        <v>38</v>
      </c>
      <c r="I18" s="40" t="s">
        <v>38</v>
      </c>
      <c r="J18" s="20" t="s">
        <v>38</v>
      </c>
      <c r="K18" s="21" t="s">
        <v>38</v>
      </c>
      <c r="L18" s="20" t="s">
        <v>38</v>
      </c>
      <c r="M18" s="21" t="s">
        <v>38</v>
      </c>
      <c r="N18" s="7" t="s">
        <v>38</v>
      </c>
      <c r="O18" s="110" t="s">
        <v>38</v>
      </c>
      <c r="P18" s="111" t="s">
        <v>38</v>
      </c>
      <c r="Q18" s="40" t="s">
        <v>38</v>
      </c>
      <c r="R18" s="8" t="s">
        <v>38</v>
      </c>
      <c r="S18" s="21" t="s">
        <v>38</v>
      </c>
      <c r="T18" s="8" t="s">
        <v>38</v>
      </c>
      <c r="U18" s="21" t="s">
        <v>38</v>
      </c>
      <c r="V18" s="7" t="s">
        <v>38</v>
      </c>
      <c r="W18" s="60"/>
      <c r="X18" s="15" t="s">
        <v>38</v>
      </c>
      <c r="Y18" s="15" t="s">
        <v>38</v>
      </c>
      <c r="Z18" s="16" t="s">
        <v>38</v>
      </c>
      <c r="AA18" s="14" t="s">
        <v>38</v>
      </c>
      <c r="AB18" s="17" t="s">
        <v>38</v>
      </c>
      <c r="AC18" s="14" t="s">
        <v>38</v>
      </c>
      <c r="AD18" s="18" t="s">
        <v>38</v>
      </c>
      <c r="AE18" s="61">
        <v>100</v>
      </c>
      <c r="AF18" s="16" t="s">
        <v>38</v>
      </c>
      <c r="AG18" s="14" t="s">
        <v>38</v>
      </c>
      <c r="AH18" s="17" t="s">
        <v>38</v>
      </c>
      <c r="AI18" s="14" t="s">
        <v>38</v>
      </c>
      <c r="AJ18" s="18" t="s">
        <v>38</v>
      </c>
      <c r="AK18" s="80" t="s">
        <v>38</v>
      </c>
    </row>
    <row r="19" spans="1:37" ht="19.5" customHeight="1">
      <c r="A19" s="70">
        <v>11</v>
      </c>
      <c r="B19" s="38">
        <f t="shared" si="0"/>
        <v>0</v>
      </c>
      <c r="C19" s="65" t="s">
        <v>38</v>
      </c>
      <c r="D19" s="36"/>
      <c r="E19" s="19"/>
      <c r="F19" s="19"/>
      <c r="G19" s="155"/>
      <c r="H19" s="109" t="s">
        <v>38</v>
      </c>
      <c r="I19" s="40" t="s">
        <v>38</v>
      </c>
      <c r="J19" s="20" t="s">
        <v>38</v>
      </c>
      <c r="K19" s="21" t="s">
        <v>38</v>
      </c>
      <c r="L19" s="20" t="s">
        <v>38</v>
      </c>
      <c r="M19" s="21" t="s">
        <v>38</v>
      </c>
      <c r="N19" s="7" t="s">
        <v>38</v>
      </c>
      <c r="O19" s="110" t="s">
        <v>38</v>
      </c>
      <c r="P19" s="111" t="s">
        <v>38</v>
      </c>
      <c r="Q19" s="40" t="s">
        <v>38</v>
      </c>
      <c r="R19" s="8" t="s">
        <v>38</v>
      </c>
      <c r="S19" s="21" t="s">
        <v>38</v>
      </c>
      <c r="T19" s="8" t="s">
        <v>38</v>
      </c>
      <c r="U19" s="21" t="s">
        <v>38</v>
      </c>
      <c r="V19" s="7" t="s">
        <v>38</v>
      </c>
      <c r="W19" s="60"/>
      <c r="X19" s="15" t="s">
        <v>38</v>
      </c>
      <c r="Y19" s="15" t="s">
        <v>38</v>
      </c>
      <c r="Z19" s="16" t="s">
        <v>38</v>
      </c>
      <c r="AA19" s="14" t="s">
        <v>38</v>
      </c>
      <c r="AB19" s="17" t="s">
        <v>38</v>
      </c>
      <c r="AC19" s="14" t="s">
        <v>38</v>
      </c>
      <c r="AD19" s="18" t="s">
        <v>38</v>
      </c>
      <c r="AE19" s="61">
        <v>100</v>
      </c>
      <c r="AF19" s="16" t="s">
        <v>38</v>
      </c>
      <c r="AG19" s="14" t="s">
        <v>38</v>
      </c>
      <c r="AH19" s="17" t="s">
        <v>38</v>
      </c>
      <c r="AI19" s="14" t="s">
        <v>38</v>
      </c>
      <c r="AJ19" s="18" t="s">
        <v>38</v>
      </c>
      <c r="AK19" s="80" t="s">
        <v>38</v>
      </c>
    </row>
    <row r="20" spans="1:37" ht="19.5" customHeight="1">
      <c r="A20" s="70">
        <v>12</v>
      </c>
      <c r="C20" s="65" t="s">
        <v>38</v>
      </c>
      <c r="D20" s="36"/>
      <c r="E20" s="19"/>
      <c r="F20" s="19"/>
      <c r="G20" s="155"/>
      <c r="H20" s="109" t="s">
        <v>38</v>
      </c>
      <c r="I20" s="40" t="s">
        <v>38</v>
      </c>
      <c r="J20" s="20" t="s">
        <v>38</v>
      </c>
      <c r="K20" s="21" t="s">
        <v>38</v>
      </c>
      <c r="L20" s="20" t="s">
        <v>38</v>
      </c>
      <c r="M20" s="21" t="s">
        <v>38</v>
      </c>
      <c r="N20" s="7" t="s">
        <v>38</v>
      </c>
      <c r="O20" s="110" t="s">
        <v>38</v>
      </c>
      <c r="P20" s="111" t="s">
        <v>38</v>
      </c>
      <c r="Q20" s="40" t="s">
        <v>38</v>
      </c>
      <c r="R20" s="8" t="s">
        <v>38</v>
      </c>
      <c r="S20" s="21" t="s">
        <v>38</v>
      </c>
      <c r="T20" s="8" t="s">
        <v>38</v>
      </c>
      <c r="U20" s="21" t="s">
        <v>38</v>
      </c>
      <c r="V20" s="7" t="s">
        <v>38</v>
      </c>
      <c r="W20" s="60"/>
      <c r="X20" s="15" t="s">
        <v>38</v>
      </c>
      <c r="Y20" s="15" t="s">
        <v>38</v>
      </c>
      <c r="Z20" s="16" t="s">
        <v>38</v>
      </c>
      <c r="AA20" s="14" t="s">
        <v>38</v>
      </c>
      <c r="AB20" s="17" t="s">
        <v>38</v>
      </c>
      <c r="AC20" s="14" t="s">
        <v>38</v>
      </c>
      <c r="AD20" s="18" t="s">
        <v>38</v>
      </c>
      <c r="AE20" s="61">
        <v>100</v>
      </c>
      <c r="AF20" s="16" t="s">
        <v>38</v>
      </c>
      <c r="AG20" s="14" t="s">
        <v>38</v>
      </c>
      <c r="AH20" s="17" t="s">
        <v>38</v>
      </c>
      <c r="AI20" s="14" t="s">
        <v>38</v>
      </c>
      <c r="AJ20" s="18" t="s">
        <v>38</v>
      </c>
      <c r="AK20" s="80" t="s">
        <v>38</v>
      </c>
    </row>
    <row r="21" spans="1:37" ht="19.5" customHeight="1">
      <c r="A21" s="70">
        <v>13</v>
      </c>
      <c r="C21" s="65" t="s">
        <v>38</v>
      </c>
      <c r="D21" s="36"/>
      <c r="E21" s="19"/>
      <c r="F21" s="19"/>
      <c r="G21" s="155"/>
      <c r="H21" s="109" t="s">
        <v>38</v>
      </c>
      <c r="I21" s="40" t="s">
        <v>38</v>
      </c>
      <c r="J21" s="20" t="s">
        <v>38</v>
      </c>
      <c r="K21" s="21" t="s">
        <v>38</v>
      </c>
      <c r="L21" s="20" t="s">
        <v>38</v>
      </c>
      <c r="M21" s="21" t="s">
        <v>38</v>
      </c>
      <c r="N21" s="7" t="s">
        <v>38</v>
      </c>
      <c r="O21" s="110" t="s">
        <v>38</v>
      </c>
      <c r="P21" s="111" t="s">
        <v>38</v>
      </c>
      <c r="Q21" s="40" t="s">
        <v>38</v>
      </c>
      <c r="R21" s="8" t="s">
        <v>38</v>
      </c>
      <c r="S21" s="21" t="s">
        <v>38</v>
      </c>
      <c r="T21" s="8" t="s">
        <v>38</v>
      </c>
      <c r="U21" s="21" t="s">
        <v>38</v>
      </c>
      <c r="V21" s="7" t="s">
        <v>38</v>
      </c>
      <c r="W21" s="60"/>
      <c r="X21" s="15" t="s">
        <v>38</v>
      </c>
      <c r="Y21" s="15" t="s">
        <v>38</v>
      </c>
      <c r="Z21" s="16" t="s">
        <v>38</v>
      </c>
      <c r="AA21" s="14" t="s">
        <v>38</v>
      </c>
      <c r="AB21" s="17" t="s">
        <v>38</v>
      </c>
      <c r="AC21" s="14" t="s">
        <v>38</v>
      </c>
      <c r="AD21" s="18" t="s">
        <v>38</v>
      </c>
      <c r="AE21" s="61">
        <v>100</v>
      </c>
      <c r="AF21" s="16" t="s">
        <v>38</v>
      </c>
      <c r="AG21" s="14" t="s">
        <v>38</v>
      </c>
      <c r="AH21" s="17" t="s">
        <v>38</v>
      </c>
      <c r="AI21" s="14" t="s">
        <v>38</v>
      </c>
      <c r="AJ21" s="18" t="s">
        <v>38</v>
      </c>
      <c r="AK21" s="80" t="s">
        <v>38</v>
      </c>
    </row>
    <row r="22" spans="1:37" ht="19.5" customHeight="1">
      <c r="A22" s="70">
        <v>14</v>
      </c>
      <c r="C22" s="65" t="s">
        <v>38</v>
      </c>
      <c r="D22" s="36"/>
      <c r="E22" s="19"/>
      <c r="F22" s="19"/>
      <c r="G22" s="155"/>
      <c r="H22" s="109" t="s">
        <v>38</v>
      </c>
      <c r="I22" s="40" t="s">
        <v>38</v>
      </c>
      <c r="J22" s="20" t="s">
        <v>38</v>
      </c>
      <c r="K22" s="21" t="s">
        <v>38</v>
      </c>
      <c r="L22" s="20" t="s">
        <v>38</v>
      </c>
      <c r="M22" s="21" t="s">
        <v>38</v>
      </c>
      <c r="N22" s="7" t="s">
        <v>38</v>
      </c>
      <c r="O22" s="110" t="s">
        <v>38</v>
      </c>
      <c r="P22" s="111" t="s">
        <v>38</v>
      </c>
      <c r="Q22" s="40" t="s">
        <v>38</v>
      </c>
      <c r="R22" s="8" t="s">
        <v>38</v>
      </c>
      <c r="S22" s="21" t="s">
        <v>38</v>
      </c>
      <c r="T22" s="8" t="s">
        <v>38</v>
      </c>
      <c r="U22" s="21" t="s">
        <v>38</v>
      </c>
      <c r="V22" s="7" t="s">
        <v>38</v>
      </c>
      <c r="W22" s="60"/>
      <c r="X22" s="15" t="s">
        <v>38</v>
      </c>
      <c r="Y22" s="15" t="s">
        <v>38</v>
      </c>
      <c r="Z22" s="16" t="s">
        <v>38</v>
      </c>
      <c r="AA22" s="14" t="s">
        <v>38</v>
      </c>
      <c r="AB22" s="17" t="s">
        <v>38</v>
      </c>
      <c r="AC22" s="14" t="s">
        <v>38</v>
      </c>
      <c r="AD22" s="18" t="s">
        <v>38</v>
      </c>
      <c r="AE22" s="61">
        <v>100</v>
      </c>
      <c r="AF22" s="16" t="s">
        <v>38</v>
      </c>
      <c r="AG22" s="14" t="s">
        <v>38</v>
      </c>
      <c r="AH22" s="17" t="s">
        <v>38</v>
      </c>
      <c r="AI22" s="14" t="s">
        <v>38</v>
      </c>
      <c r="AJ22" s="18" t="s">
        <v>38</v>
      </c>
      <c r="AK22" s="80" t="s">
        <v>38</v>
      </c>
    </row>
    <row r="23" spans="1:37" ht="19.5" customHeight="1">
      <c r="A23" s="70">
        <v>15</v>
      </c>
      <c r="C23" s="65" t="s">
        <v>38</v>
      </c>
      <c r="D23" s="36"/>
      <c r="E23" s="19"/>
      <c r="F23" s="19"/>
      <c r="G23" s="155"/>
      <c r="H23" s="109" t="s">
        <v>38</v>
      </c>
      <c r="I23" s="40" t="s">
        <v>38</v>
      </c>
      <c r="J23" s="20" t="s">
        <v>38</v>
      </c>
      <c r="K23" s="21" t="s">
        <v>38</v>
      </c>
      <c r="L23" s="20" t="s">
        <v>38</v>
      </c>
      <c r="M23" s="21" t="s">
        <v>38</v>
      </c>
      <c r="N23" s="7" t="s">
        <v>38</v>
      </c>
      <c r="O23" s="110" t="s">
        <v>38</v>
      </c>
      <c r="P23" s="111" t="s">
        <v>38</v>
      </c>
      <c r="Q23" s="40" t="s">
        <v>38</v>
      </c>
      <c r="R23" s="8" t="s">
        <v>38</v>
      </c>
      <c r="S23" s="21" t="s">
        <v>38</v>
      </c>
      <c r="T23" s="8" t="s">
        <v>38</v>
      </c>
      <c r="U23" s="21" t="s">
        <v>38</v>
      </c>
      <c r="V23" s="7" t="s">
        <v>38</v>
      </c>
      <c r="W23" s="60"/>
      <c r="X23" s="15" t="s">
        <v>38</v>
      </c>
      <c r="Y23" s="15" t="s">
        <v>38</v>
      </c>
      <c r="Z23" s="16" t="s">
        <v>38</v>
      </c>
      <c r="AA23" s="14" t="s">
        <v>38</v>
      </c>
      <c r="AB23" s="17" t="s">
        <v>38</v>
      </c>
      <c r="AC23" s="14" t="s">
        <v>38</v>
      </c>
      <c r="AD23" s="18" t="s">
        <v>38</v>
      </c>
      <c r="AE23" s="61">
        <v>100</v>
      </c>
      <c r="AF23" s="16" t="s">
        <v>38</v>
      </c>
      <c r="AG23" s="14" t="s">
        <v>38</v>
      </c>
      <c r="AH23" s="17" t="s">
        <v>38</v>
      </c>
      <c r="AI23" s="14" t="s">
        <v>38</v>
      </c>
      <c r="AJ23" s="18" t="s">
        <v>38</v>
      </c>
      <c r="AK23" s="80" t="s">
        <v>38</v>
      </c>
    </row>
    <row r="24" spans="1:37" ht="19.5" customHeight="1">
      <c r="A24" s="70">
        <v>16</v>
      </c>
      <c r="C24" s="65" t="s">
        <v>38</v>
      </c>
      <c r="D24" s="36"/>
      <c r="E24" s="19"/>
      <c r="F24" s="19"/>
      <c r="G24" s="155"/>
      <c r="H24" s="109" t="s">
        <v>38</v>
      </c>
      <c r="I24" s="40" t="s">
        <v>38</v>
      </c>
      <c r="J24" s="20" t="s">
        <v>38</v>
      </c>
      <c r="K24" s="21" t="s">
        <v>38</v>
      </c>
      <c r="L24" s="20" t="s">
        <v>38</v>
      </c>
      <c r="M24" s="21" t="s">
        <v>38</v>
      </c>
      <c r="N24" s="7" t="s">
        <v>38</v>
      </c>
      <c r="O24" s="110" t="s">
        <v>38</v>
      </c>
      <c r="P24" s="111" t="s">
        <v>38</v>
      </c>
      <c r="Q24" s="40" t="s">
        <v>38</v>
      </c>
      <c r="R24" s="8" t="s">
        <v>38</v>
      </c>
      <c r="S24" s="21" t="s">
        <v>38</v>
      </c>
      <c r="T24" s="8" t="s">
        <v>38</v>
      </c>
      <c r="U24" s="21" t="s">
        <v>38</v>
      </c>
      <c r="V24" s="7" t="s">
        <v>38</v>
      </c>
      <c r="W24" s="60"/>
      <c r="X24" s="15" t="s">
        <v>38</v>
      </c>
      <c r="Y24" s="15" t="s">
        <v>38</v>
      </c>
      <c r="Z24" s="16" t="s">
        <v>38</v>
      </c>
      <c r="AA24" s="14" t="s">
        <v>38</v>
      </c>
      <c r="AB24" s="17" t="s">
        <v>38</v>
      </c>
      <c r="AC24" s="14" t="s">
        <v>38</v>
      </c>
      <c r="AD24" s="18" t="s">
        <v>38</v>
      </c>
      <c r="AE24" s="61">
        <v>100</v>
      </c>
      <c r="AF24" s="16" t="s">
        <v>38</v>
      </c>
      <c r="AG24" s="14" t="s">
        <v>38</v>
      </c>
      <c r="AH24" s="17" t="s">
        <v>38</v>
      </c>
      <c r="AI24" s="14" t="s">
        <v>38</v>
      </c>
      <c r="AJ24" s="18" t="s">
        <v>38</v>
      </c>
      <c r="AK24" s="80" t="s">
        <v>38</v>
      </c>
    </row>
    <row r="25" spans="1:37" ht="19.5" customHeight="1">
      <c r="A25" s="70">
        <v>17</v>
      </c>
      <c r="C25" s="65" t="s">
        <v>38</v>
      </c>
      <c r="D25" s="36"/>
      <c r="E25" s="19"/>
      <c r="F25" s="19"/>
      <c r="G25" s="155"/>
      <c r="H25" s="109" t="s">
        <v>38</v>
      </c>
      <c r="I25" s="40" t="s">
        <v>38</v>
      </c>
      <c r="J25" s="20" t="s">
        <v>38</v>
      </c>
      <c r="K25" s="21" t="s">
        <v>38</v>
      </c>
      <c r="L25" s="20" t="s">
        <v>38</v>
      </c>
      <c r="M25" s="21" t="s">
        <v>38</v>
      </c>
      <c r="N25" s="7" t="s">
        <v>38</v>
      </c>
      <c r="O25" s="110" t="s">
        <v>38</v>
      </c>
      <c r="P25" s="111" t="s">
        <v>38</v>
      </c>
      <c r="Q25" s="40" t="s">
        <v>38</v>
      </c>
      <c r="R25" s="8" t="s">
        <v>38</v>
      </c>
      <c r="S25" s="21" t="s">
        <v>38</v>
      </c>
      <c r="T25" s="8" t="s">
        <v>38</v>
      </c>
      <c r="U25" s="21" t="s">
        <v>38</v>
      </c>
      <c r="V25" s="7" t="s">
        <v>38</v>
      </c>
      <c r="W25" s="60"/>
      <c r="X25" s="15" t="s">
        <v>38</v>
      </c>
      <c r="Y25" s="15" t="s">
        <v>38</v>
      </c>
      <c r="Z25" s="16" t="s">
        <v>38</v>
      </c>
      <c r="AA25" s="14" t="s">
        <v>38</v>
      </c>
      <c r="AB25" s="17" t="s">
        <v>38</v>
      </c>
      <c r="AC25" s="14" t="s">
        <v>38</v>
      </c>
      <c r="AD25" s="18" t="s">
        <v>38</v>
      </c>
      <c r="AE25" s="61">
        <v>100</v>
      </c>
      <c r="AF25" s="16" t="s">
        <v>38</v>
      </c>
      <c r="AG25" s="14" t="s">
        <v>38</v>
      </c>
      <c r="AH25" s="17" t="s">
        <v>38</v>
      </c>
      <c r="AI25" s="14" t="s">
        <v>38</v>
      </c>
      <c r="AJ25" s="18" t="s">
        <v>38</v>
      </c>
      <c r="AK25" s="80" t="s">
        <v>38</v>
      </c>
    </row>
    <row r="26" spans="1:37" ht="19.5" customHeight="1">
      <c r="A26" s="70">
        <v>18</v>
      </c>
      <c r="C26" s="65" t="s">
        <v>38</v>
      </c>
      <c r="D26" s="36"/>
      <c r="E26" s="19"/>
      <c r="F26" s="19"/>
      <c r="G26" s="155"/>
      <c r="H26" s="109" t="s">
        <v>38</v>
      </c>
      <c r="I26" s="40" t="s">
        <v>38</v>
      </c>
      <c r="J26" s="20" t="s">
        <v>38</v>
      </c>
      <c r="K26" s="21" t="s">
        <v>38</v>
      </c>
      <c r="L26" s="20" t="s">
        <v>38</v>
      </c>
      <c r="M26" s="21" t="s">
        <v>38</v>
      </c>
      <c r="N26" s="7" t="s">
        <v>38</v>
      </c>
      <c r="O26" s="110" t="s">
        <v>38</v>
      </c>
      <c r="P26" s="111" t="s">
        <v>38</v>
      </c>
      <c r="Q26" s="40" t="s">
        <v>38</v>
      </c>
      <c r="R26" s="8" t="s">
        <v>38</v>
      </c>
      <c r="S26" s="21" t="s">
        <v>38</v>
      </c>
      <c r="T26" s="8" t="s">
        <v>38</v>
      </c>
      <c r="U26" s="21" t="s">
        <v>38</v>
      </c>
      <c r="V26" s="7" t="s">
        <v>38</v>
      </c>
      <c r="W26" s="60"/>
      <c r="X26" s="15" t="s">
        <v>38</v>
      </c>
      <c r="Y26" s="15" t="s">
        <v>38</v>
      </c>
      <c r="Z26" s="16" t="s">
        <v>38</v>
      </c>
      <c r="AA26" s="14" t="s">
        <v>38</v>
      </c>
      <c r="AB26" s="17" t="s">
        <v>38</v>
      </c>
      <c r="AC26" s="14" t="s">
        <v>38</v>
      </c>
      <c r="AD26" s="18" t="s">
        <v>38</v>
      </c>
      <c r="AE26" s="61">
        <v>100</v>
      </c>
      <c r="AF26" s="16" t="s">
        <v>38</v>
      </c>
      <c r="AG26" s="14" t="s">
        <v>38</v>
      </c>
      <c r="AH26" s="17" t="s">
        <v>38</v>
      </c>
      <c r="AI26" s="14" t="s">
        <v>38</v>
      </c>
      <c r="AJ26" s="18" t="s">
        <v>38</v>
      </c>
      <c r="AK26" s="80" t="s">
        <v>38</v>
      </c>
    </row>
    <row r="27" spans="1:37" ht="19.5" customHeight="1">
      <c r="A27" s="70">
        <v>19</v>
      </c>
      <c r="C27" s="65" t="s">
        <v>38</v>
      </c>
      <c r="D27" s="36"/>
      <c r="E27" s="19"/>
      <c r="F27" s="19"/>
      <c r="G27" s="155"/>
      <c r="H27" s="109" t="s">
        <v>38</v>
      </c>
      <c r="I27" s="40" t="s">
        <v>38</v>
      </c>
      <c r="J27" s="20" t="s">
        <v>38</v>
      </c>
      <c r="K27" s="21" t="s">
        <v>38</v>
      </c>
      <c r="L27" s="20" t="s">
        <v>38</v>
      </c>
      <c r="M27" s="21" t="s">
        <v>38</v>
      </c>
      <c r="N27" s="7" t="s">
        <v>38</v>
      </c>
      <c r="O27" s="110" t="s">
        <v>38</v>
      </c>
      <c r="P27" s="111" t="s">
        <v>38</v>
      </c>
      <c r="Q27" s="40" t="s">
        <v>38</v>
      </c>
      <c r="R27" s="8" t="s">
        <v>38</v>
      </c>
      <c r="S27" s="21" t="s">
        <v>38</v>
      </c>
      <c r="T27" s="8" t="s">
        <v>38</v>
      </c>
      <c r="U27" s="21" t="s">
        <v>38</v>
      </c>
      <c r="V27" s="7" t="s">
        <v>38</v>
      </c>
      <c r="W27" s="60"/>
      <c r="X27" s="15" t="s">
        <v>38</v>
      </c>
      <c r="Y27" s="15" t="s">
        <v>38</v>
      </c>
      <c r="Z27" s="16" t="s">
        <v>38</v>
      </c>
      <c r="AA27" s="14" t="s">
        <v>38</v>
      </c>
      <c r="AB27" s="17" t="s">
        <v>38</v>
      </c>
      <c r="AC27" s="14" t="s">
        <v>38</v>
      </c>
      <c r="AD27" s="18" t="s">
        <v>38</v>
      </c>
      <c r="AE27" s="61">
        <v>100</v>
      </c>
      <c r="AF27" s="16" t="s">
        <v>38</v>
      </c>
      <c r="AG27" s="14" t="s">
        <v>38</v>
      </c>
      <c r="AH27" s="17" t="s">
        <v>38</v>
      </c>
      <c r="AI27" s="14" t="s">
        <v>38</v>
      </c>
      <c r="AJ27" s="18" t="s">
        <v>38</v>
      </c>
      <c r="AK27" s="80" t="s">
        <v>38</v>
      </c>
    </row>
    <row r="28" spans="1:37" ht="19.5" customHeight="1">
      <c r="A28" s="70">
        <v>20</v>
      </c>
      <c r="C28" s="65" t="s">
        <v>38</v>
      </c>
      <c r="D28" s="36"/>
      <c r="E28" s="19"/>
      <c r="F28" s="19"/>
      <c r="G28" s="155"/>
      <c r="H28" s="109" t="s">
        <v>38</v>
      </c>
      <c r="I28" s="40" t="s">
        <v>38</v>
      </c>
      <c r="J28" s="20" t="s">
        <v>38</v>
      </c>
      <c r="K28" s="21" t="s">
        <v>38</v>
      </c>
      <c r="L28" s="20" t="s">
        <v>38</v>
      </c>
      <c r="M28" s="21" t="s">
        <v>38</v>
      </c>
      <c r="N28" s="7" t="s">
        <v>38</v>
      </c>
      <c r="O28" s="110" t="s">
        <v>38</v>
      </c>
      <c r="P28" s="111" t="s">
        <v>38</v>
      </c>
      <c r="Q28" s="40" t="s">
        <v>38</v>
      </c>
      <c r="R28" s="8" t="s">
        <v>38</v>
      </c>
      <c r="S28" s="21" t="s">
        <v>38</v>
      </c>
      <c r="T28" s="8" t="s">
        <v>38</v>
      </c>
      <c r="U28" s="21" t="s">
        <v>38</v>
      </c>
      <c r="V28" s="7" t="s">
        <v>38</v>
      </c>
      <c r="W28" s="60"/>
      <c r="X28" s="15" t="s">
        <v>38</v>
      </c>
      <c r="Y28" s="15" t="s">
        <v>38</v>
      </c>
      <c r="Z28" s="16" t="s">
        <v>38</v>
      </c>
      <c r="AA28" s="14" t="s">
        <v>38</v>
      </c>
      <c r="AB28" s="17" t="s">
        <v>38</v>
      </c>
      <c r="AC28" s="14" t="s">
        <v>38</v>
      </c>
      <c r="AD28" s="18" t="s">
        <v>38</v>
      </c>
      <c r="AE28" s="61">
        <v>100</v>
      </c>
      <c r="AF28" s="16" t="s">
        <v>38</v>
      </c>
      <c r="AG28" s="14" t="s">
        <v>38</v>
      </c>
      <c r="AH28" s="17" t="s">
        <v>38</v>
      </c>
      <c r="AI28" s="14" t="s">
        <v>38</v>
      </c>
      <c r="AJ28" s="18" t="s">
        <v>38</v>
      </c>
      <c r="AK28" s="80" t="s">
        <v>38</v>
      </c>
    </row>
    <row r="29" spans="1:37" ht="19.5" customHeight="1">
      <c r="A29" s="116">
        <v>21</v>
      </c>
      <c r="C29" s="65" t="s">
        <v>38</v>
      </c>
      <c r="D29" s="36"/>
      <c r="E29" s="19"/>
      <c r="F29" s="19"/>
      <c r="G29" s="155"/>
      <c r="H29" s="109" t="s">
        <v>38</v>
      </c>
      <c r="I29" s="40" t="s">
        <v>38</v>
      </c>
      <c r="J29" s="20" t="s">
        <v>38</v>
      </c>
      <c r="K29" s="21" t="s">
        <v>38</v>
      </c>
      <c r="L29" s="20" t="s">
        <v>38</v>
      </c>
      <c r="M29" s="21" t="s">
        <v>38</v>
      </c>
      <c r="N29" s="7" t="s">
        <v>38</v>
      </c>
      <c r="O29" s="110" t="s">
        <v>38</v>
      </c>
      <c r="P29" s="111" t="s">
        <v>38</v>
      </c>
      <c r="Q29" s="40" t="s">
        <v>38</v>
      </c>
      <c r="R29" s="8" t="s">
        <v>38</v>
      </c>
      <c r="S29" s="21" t="s">
        <v>38</v>
      </c>
      <c r="T29" s="8" t="s">
        <v>38</v>
      </c>
      <c r="U29" s="21" t="s">
        <v>38</v>
      </c>
      <c r="V29" s="7" t="s">
        <v>38</v>
      </c>
      <c r="W29" s="60"/>
      <c r="X29" s="15" t="s">
        <v>38</v>
      </c>
      <c r="Y29" s="15" t="s">
        <v>38</v>
      </c>
      <c r="Z29" s="16" t="s">
        <v>38</v>
      </c>
      <c r="AA29" s="14" t="s">
        <v>38</v>
      </c>
      <c r="AB29" s="17" t="s">
        <v>38</v>
      </c>
      <c r="AC29" s="14" t="s">
        <v>38</v>
      </c>
      <c r="AD29" s="18" t="s">
        <v>38</v>
      </c>
      <c r="AE29" s="61">
        <v>100</v>
      </c>
      <c r="AF29" s="16" t="s">
        <v>38</v>
      </c>
      <c r="AG29" s="14" t="s">
        <v>38</v>
      </c>
      <c r="AH29" s="17" t="s">
        <v>38</v>
      </c>
      <c r="AI29" s="14" t="s">
        <v>38</v>
      </c>
      <c r="AJ29" s="18" t="s">
        <v>38</v>
      </c>
      <c r="AK29" s="80" t="s">
        <v>38</v>
      </c>
    </row>
    <row r="30" spans="1:37" ht="19.5" customHeight="1">
      <c r="A30" s="116">
        <v>22</v>
      </c>
      <c r="C30" s="65" t="s">
        <v>38</v>
      </c>
      <c r="D30" s="36"/>
      <c r="E30" s="19"/>
      <c r="F30" s="19"/>
      <c r="G30" s="155"/>
      <c r="H30" s="109" t="s">
        <v>38</v>
      </c>
      <c r="I30" s="40" t="s">
        <v>38</v>
      </c>
      <c r="J30" s="20" t="s">
        <v>38</v>
      </c>
      <c r="K30" s="21" t="s">
        <v>38</v>
      </c>
      <c r="L30" s="20" t="s">
        <v>38</v>
      </c>
      <c r="M30" s="21" t="s">
        <v>38</v>
      </c>
      <c r="N30" s="7" t="s">
        <v>38</v>
      </c>
      <c r="O30" s="110" t="s">
        <v>38</v>
      </c>
      <c r="P30" s="111" t="s">
        <v>38</v>
      </c>
      <c r="Q30" s="40" t="s">
        <v>38</v>
      </c>
      <c r="R30" s="8" t="s">
        <v>38</v>
      </c>
      <c r="S30" s="21" t="s">
        <v>38</v>
      </c>
      <c r="T30" s="8" t="s">
        <v>38</v>
      </c>
      <c r="U30" s="21" t="s">
        <v>38</v>
      </c>
      <c r="V30" s="7" t="s">
        <v>38</v>
      </c>
      <c r="W30" s="60"/>
      <c r="X30" s="15" t="s">
        <v>38</v>
      </c>
      <c r="Y30" s="15" t="s">
        <v>38</v>
      </c>
      <c r="Z30" s="16" t="s">
        <v>38</v>
      </c>
      <c r="AA30" s="14" t="s">
        <v>38</v>
      </c>
      <c r="AB30" s="17" t="s">
        <v>38</v>
      </c>
      <c r="AC30" s="14" t="s">
        <v>38</v>
      </c>
      <c r="AD30" s="18" t="s">
        <v>38</v>
      </c>
      <c r="AE30" s="61">
        <v>100</v>
      </c>
      <c r="AF30" s="16" t="s">
        <v>38</v>
      </c>
      <c r="AG30" s="14" t="s">
        <v>38</v>
      </c>
      <c r="AH30" s="17" t="s">
        <v>38</v>
      </c>
      <c r="AI30" s="14" t="s">
        <v>38</v>
      </c>
      <c r="AJ30" s="18" t="s">
        <v>38</v>
      </c>
      <c r="AK30" s="80" t="s">
        <v>38</v>
      </c>
    </row>
    <row r="31" spans="1:37" ht="19.5" customHeight="1">
      <c r="A31" s="116">
        <v>23</v>
      </c>
      <c r="C31" s="65" t="s">
        <v>38</v>
      </c>
      <c r="D31" s="36"/>
      <c r="E31" s="19"/>
      <c r="F31" s="19"/>
      <c r="G31" s="155"/>
      <c r="H31" s="109" t="s">
        <v>38</v>
      </c>
      <c r="I31" s="40" t="s">
        <v>38</v>
      </c>
      <c r="J31" s="20" t="s">
        <v>38</v>
      </c>
      <c r="K31" s="21" t="s">
        <v>38</v>
      </c>
      <c r="L31" s="20" t="s">
        <v>38</v>
      </c>
      <c r="M31" s="21" t="s">
        <v>38</v>
      </c>
      <c r="N31" s="7" t="s">
        <v>38</v>
      </c>
      <c r="O31" s="110" t="s">
        <v>38</v>
      </c>
      <c r="P31" s="111" t="s">
        <v>38</v>
      </c>
      <c r="Q31" s="40" t="s">
        <v>38</v>
      </c>
      <c r="R31" s="8" t="s">
        <v>38</v>
      </c>
      <c r="S31" s="21" t="s">
        <v>38</v>
      </c>
      <c r="T31" s="8" t="s">
        <v>38</v>
      </c>
      <c r="U31" s="21" t="s">
        <v>38</v>
      </c>
      <c r="V31" s="7" t="s">
        <v>38</v>
      </c>
      <c r="W31" s="60"/>
      <c r="X31" s="15" t="s">
        <v>38</v>
      </c>
      <c r="Y31" s="15" t="s">
        <v>38</v>
      </c>
      <c r="Z31" s="16" t="s">
        <v>38</v>
      </c>
      <c r="AA31" s="14" t="s">
        <v>38</v>
      </c>
      <c r="AB31" s="17" t="s">
        <v>38</v>
      </c>
      <c r="AC31" s="14" t="s">
        <v>38</v>
      </c>
      <c r="AD31" s="18" t="s">
        <v>38</v>
      </c>
      <c r="AE31" s="61">
        <v>100</v>
      </c>
      <c r="AF31" s="16" t="s">
        <v>38</v>
      </c>
      <c r="AG31" s="14" t="s">
        <v>38</v>
      </c>
      <c r="AH31" s="17" t="s">
        <v>38</v>
      </c>
      <c r="AI31" s="14" t="s">
        <v>38</v>
      </c>
      <c r="AJ31" s="18" t="s">
        <v>38</v>
      </c>
      <c r="AK31" s="80" t="s">
        <v>38</v>
      </c>
    </row>
    <row r="32" spans="1:37" ht="19.5" customHeight="1">
      <c r="A32" s="116">
        <v>24</v>
      </c>
      <c r="C32" s="65" t="s">
        <v>38</v>
      </c>
      <c r="D32" s="36"/>
      <c r="E32" s="19"/>
      <c r="F32" s="19"/>
      <c r="G32" s="155"/>
      <c r="H32" s="109" t="s">
        <v>38</v>
      </c>
      <c r="I32" s="40" t="s">
        <v>38</v>
      </c>
      <c r="J32" s="20" t="s">
        <v>38</v>
      </c>
      <c r="K32" s="21" t="s">
        <v>38</v>
      </c>
      <c r="L32" s="20" t="s">
        <v>38</v>
      </c>
      <c r="M32" s="21" t="s">
        <v>38</v>
      </c>
      <c r="N32" s="7" t="s">
        <v>38</v>
      </c>
      <c r="O32" s="110" t="s">
        <v>38</v>
      </c>
      <c r="P32" s="111" t="s">
        <v>38</v>
      </c>
      <c r="Q32" s="40" t="s">
        <v>38</v>
      </c>
      <c r="R32" s="8" t="s">
        <v>38</v>
      </c>
      <c r="S32" s="21" t="s">
        <v>38</v>
      </c>
      <c r="T32" s="8" t="s">
        <v>38</v>
      </c>
      <c r="U32" s="21" t="s">
        <v>38</v>
      </c>
      <c r="V32" s="7" t="s">
        <v>38</v>
      </c>
      <c r="W32" s="60"/>
      <c r="X32" s="15" t="s">
        <v>38</v>
      </c>
      <c r="Y32" s="15" t="s">
        <v>38</v>
      </c>
      <c r="Z32" s="16" t="s">
        <v>38</v>
      </c>
      <c r="AA32" s="14" t="s">
        <v>38</v>
      </c>
      <c r="AB32" s="17" t="s">
        <v>38</v>
      </c>
      <c r="AC32" s="14" t="s">
        <v>38</v>
      </c>
      <c r="AD32" s="18" t="s">
        <v>38</v>
      </c>
      <c r="AE32" s="61">
        <v>100</v>
      </c>
      <c r="AF32" s="16" t="s">
        <v>38</v>
      </c>
      <c r="AG32" s="14" t="s">
        <v>38</v>
      </c>
      <c r="AH32" s="17" t="s">
        <v>38</v>
      </c>
      <c r="AI32" s="14" t="s">
        <v>38</v>
      </c>
      <c r="AJ32" s="18" t="s">
        <v>38</v>
      </c>
      <c r="AK32" s="80" t="s">
        <v>38</v>
      </c>
    </row>
    <row r="33" spans="1:37" ht="19.5" customHeight="1">
      <c r="A33" s="116">
        <v>25</v>
      </c>
      <c r="C33" s="69" t="s">
        <v>38</v>
      </c>
      <c r="D33" s="139"/>
      <c r="E33" s="96"/>
      <c r="F33" s="96"/>
      <c r="G33" s="156"/>
      <c r="H33" s="140" t="s">
        <v>38</v>
      </c>
      <c r="I33" s="141" t="s">
        <v>38</v>
      </c>
      <c r="J33" s="142" t="s">
        <v>38</v>
      </c>
      <c r="K33" s="31" t="s">
        <v>38</v>
      </c>
      <c r="L33" s="142" t="s">
        <v>38</v>
      </c>
      <c r="M33" s="31" t="s">
        <v>38</v>
      </c>
      <c r="N33" s="24" t="s">
        <v>38</v>
      </c>
      <c r="O33" s="143" t="s">
        <v>38</v>
      </c>
      <c r="P33" s="144" t="s">
        <v>38</v>
      </c>
      <c r="Q33" s="141" t="s">
        <v>38</v>
      </c>
      <c r="R33" s="22" t="s">
        <v>38</v>
      </c>
      <c r="S33" s="31" t="s">
        <v>38</v>
      </c>
      <c r="T33" s="22" t="s">
        <v>38</v>
      </c>
      <c r="U33" s="31" t="s">
        <v>38</v>
      </c>
      <c r="V33" s="24" t="s">
        <v>38</v>
      </c>
      <c r="W33" s="145"/>
      <c r="X33" s="25" t="s">
        <v>38</v>
      </c>
      <c r="Y33" s="25" t="s">
        <v>38</v>
      </c>
      <c r="Z33" s="26" t="s">
        <v>38</v>
      </c>
      <c r="AA33" s="23" t="s">
        <v>38</v>
      </c>
      <c r="AB33" s="27" t="s">
        <v>38</v>
      </c>
      <c r="AC33" s="23" t="s">
        <v>38</v>
      </c>
      <c r="AD33" s="28" t="s">
        <v>38</v>
      </c>
      <c r="AE33" s="146">
        <v>100</v>
      </c>
      <c r="AF33" s="26" t="s">
        <v>38</v>
      </c>
      <c r="AG33" s="23" t="s">
        <v>38</v>
      </c>
      <c r="AH33" s="27" t="s">
        <v>38</v>
      </c>
      <c r="AI33" s="14" t="s">
        <v>38</v>
      </c>
      <c r="AJ33" s="18" t="s">
        <v>38</v>
      </c>
      <c r="AK33" s="80" t="s">
        <v>38</v>
      </c>
    </row>
    <row r="34" spans="33:37" ht="13.5">
      <c r="AG34" s="34"/>
      <c r="AH34" s="34"/>
      <c r="AI34" s="66"/>
      <c r="AJ34" s="66"/>
      <c r="AK34" s="154"/>
    </row>
    <row r="35" ht="13.5">
      <c r="B35" s="38"/>
    </row>
    <row r="36" spans="2:3" ht="13.5">
      <c r="B36" s="38"/>
      <c r="C36" s="52"/>
    </row>
    <row r="37" spans="2:6" ht="18.75">
      <c r="B37" s="38"/>
      <c r="C37" s="53" t="s">
        <v>37</v>
      </c>
      <c r="D37" s="159"/>
      <c r="F37" s="165" t="s">
        <v>108</v>
      </c>
    </row>
    <row r="38" spans="2:37" ht="19.5" customHeight="1">
      <c r="B38" s="38"/>
      <c r="C38" s="52"/>
      <c r="E38" s="2"/>
      <c r="F38" s="2"/>
      <c r="G38" s="161"/>
      <c r="H38" s="41"/>
      <c r="I38" s="42"/>
      <c r="J38" s="42" t="s">
        <v>31</v>
      </c>
      <c r="K38" s="42"/>
      <c r="L38" s="42"/>
      <c r="M38" s="42"/>
      <c r="N38" s="43"/>
      <c r="O38" s="42"/>
      <c r="P38" s="41"/>
      <c r="Q38" s="44" t="s">
        <v>32</v>
      </c>
      <c r="R38" s="45"/>
      <c r="S38" s="42"/>
      <c r="T38" s="42"/>
      <c r="U38" s="42"/>
      <c r="V38" s="43"/>
      <c r="W38" s="43"/>
      <c r="X38" s="42"/>
      <c r="Y38" s="42"/>
      <c r="Z38" s="44" t="s">
        <v>2</v>
      </c>
      <c r="AA38" s="42"/>
      <c r="AB38" s="42"/>
      <c r="AC38" s="42"/>
      <c r="AD38" s="43"/>
      <c r="AE38" s="42" t="s">
        <v>3</v>
      </c>
      <c r="AF38" s="44" t="s">
        <v>4</v>
      </c>
      <c r="AG38" s="42"/>
      <c r="AH38" s="42"/>
      <c r="AI38" s="42"/>
      <c r="AJ38" s="43"/>
      <c r="AK38" s="46"/>
    </row>
    <row r="39" spans="2:37" ht="19.5" customHeight="1">
      <c r="B39" s="38"/>
      <c r="C39" s="54" t="s">
        <v>5</v>
      </c>
      <c r="D39" s="168" t="s">
        <v>17</v>
      </c>
      <c r="E39" s="5" t="s">
        <v>6</v>
      </c>
      <c r="F39" s="5" t="s">
        <v>7</v>
      </c>
      <c r="G39" s="162" t="s">
        <v>29</v>
      </c>
      <c r="H39" s="55" t="s">
        <v>8</v>
      </c>
      <c r="I39" s="55"/>
      <c r="J39" s="55" t="s">
        <v>9</v>
      </c>
      <c r="K39" s="55"/>
      <c r="L39" s="55" t="s">
        <v>10</v>
      </c>
      <c r="M39" s="55"/>
      <c r="N39" s="56" t="s">
        <v>11</v>
      </c>
      <c r="O39" s="57" t="s">
        <v>12</v>
      </c>
      <c r="P39" s="58" t="s">
        <v>8</v>
      </c>
      <c r="Q39" s="55"/>
      <c r="R39" s="55" t="s">
        <v>9</v>
      </c>
      <c r="S39" s="55"/>
      <c r="T39" s="55" t="s">
        <v>10</v>
      </c>
      <c r="U39" s="55"/>
      <c r="V39" s="56" t="s">
        <v>11</v>
      </c>
      <c r="W39" s="55" t="s">
        <v>33</v>
      </c>
      <c r="X39" s="59" t="s">
        <v>14</v>
      </c>
      <c r="Y39" s="59" t="s">
        <v>34</v>
      </c>
      <c r="Z39" s="58" t="s">
        <v>9</v>
      </c>
      <c r="AA39" s="55"/>
      <c r="AB39" s="55" t="s">
        <v>10</v>
      </c>
      <c r="AC39" s="55"/>
      <c r="AD39" s="56" t="s">
        <v>11</v>
      </c>
      <c r="AE39" s="55"/>
      <c r="AF39" s="58" t="s">
        <v>9</v>
      </c>
      <c r="AG39" s="55"/>
      <c r="AH39" s="55" t="s">
        <v>10</v>
      </c>
      <c r="AI39" s="55"/>
      <c r="AJ39" s="56" t="s">
        <v>11</v>
      </c>
      <c r="AK39" s="46" t="s">
        <v>35</v>
      </c>
    </row>
    <row r="40" spans="1:37" ht="19.5" customHeight="1">
      <c r="A40" s="70">
        <v>1</v>
      </c>
      <c r="B40" s="38">
        <f>D40</f>
        <v>5305</v>
      </c>
      <c r="C40" s="64">
        <v>1</v>
      </c>
      <c r="D40" s="35">
        <v>5305</v>
      </c>
      <c r="E40" s="39" t="s">
        <v>80</v>
      </c>
      <c r="F40" s="39" t="s">
        <v>74</v>
      </c>
      <c r="G40" s="157">
        <v>0.933</v>
      </c>
      <c r="H40" s="104">
        <v>3</v>
      </c>
      <c r="I40" s="114" t="s">
        <v>45</v>
      </c>
      <c r="J40" s="32">
        <v>10</v>
      </c>
      <c r="K40" s="29" t="s">
        <v>45</v>
      </c>
      <c r="L40" s="32">
        <v>10</v>
      </c>
      <c r="M40" s="29" t="s">
        <v>45</v>
      </c>
      <c r="N40" s="13">
        <v>0</v>
      </c>
      <c r="O40" s="105">
        <v>0.4236111111111111</v>
      </c>
      <c r="P40" s="106">
        <v>3</v>
      </c>
      <c r="Q40" s="114" t="s">
        <v>45</v>
      </c>
      <c r="R40" s="33">
        <v>14</v>
      </c>
      <c r="S40" s="29" t="s">
        <v>45</v>
      </c>
      <c r="T40" s="33">
        <v>22</v>
      </c>
      <c r="U40" s="29" t="s">
        <v>45</v>
      </c>
      <c r="V40" s="13">
        <v>1</v>
      </c>
      <c r="W40" s="107"/>
      <c r="X40" s="9">
        <v>0.5986226851851851</v>
      </c>
      <c r="Y40" s="9">
        <v>0.17501157407407403</v>
      </c>
      <c r="Z40" s="10">
        <v>4</v>
      </c>
      <c r="AA40" s="6" t="s">
        <v>45</v>
      </c>
      <c r="AB40" s="11">
        <v>12</v>
      </c>
      <c r="AC40" s="6" t="s">
        <v>45</v>
      </c>
      <c r="AD40" s="12">
        <v>1</v>
      </c>
      <c r="AE40" s="108">
        <v>0.1632857986111111</v>
      </c>
      <c r="AF40" s="10">
        <v>3</v>
      </c>
      <c r="AG40" s="6" t="s">
        <v>45</v>
      </c>
      <c r="AH40" s="11">
        <v>55</v>
      </c>
      <c r="AI40" s="6" t="s">
        <v>45</v>
      </c>
      <c r="AJ40" s="12">
        <v>8</v>
      </c>
      <c r="AK40" s="79" t="s">
        <v>38</v>
      </c>
    </row>
    <row r="41" spans="1:37" ht="19.5" customHeight="1">
      <c r="A41" s="70">
        <v>2</v>
      </c>
      <c r="B41" s="38">
        <f aca="true" t="shared" si="1" ref="B41:B50">D41</f>
        <v>5030</v>
      </c>
      <c r="C41" s="65">
        <v>2</v>
      </c>
      <c r="D41" s="36">
        <v>5030</v>
      </c>
      <c r="E41" s="19" t="s">
        <v>88</v>
      </c>
      <c r="F41" s="19" t="s">
        <v>100</v>
      </c>
      <c r="G41" s="155">
        <v>1.0042</v>
      </c>
      <c r="H41" s="109">
        <v>3</v>
      </c>
      <c r="I41" s="40" t="s">
        <v>45</v>
      </c>
      <c r="J41" s="20">
        <v>10</v>
      </c>
      <c r="K41" s="21" t="s">
        <v>45</v>
      </c>
      <c r="L41" s="20">
        <v>10</v>
      </c>
      <c r="M41" s="21" t="s">
        <v>45</v>
      </c>
      <c r="N41" s="7">
        <v>0</v>
      </c>
      <c r="O41" s="110">
        <v>0.4236111111111111</v>
      </c>
      <c r="P41" s="111">
        <v>3</v>
      </c>
      <c r="Q41" s="40" t="s">
        <v>45</v>
      </c>
      <c r="R41" s="8">
        <v>14</v>
      </c>
      <c r="S41" s="21" t="s">
        <v>45</v>
      </c>
      <c r="T41" s="8">
        <v>18</v>
      </c>
      <c r="U41" s="21" t="s">
        <v>45</v>
      </c>
      <c r="V41" s="7">
        <v>57</v>
      </c>
      <c r="W41" s="60"/>
      <c r="X41" s="15">
        <v>0.5964930555555555</v>
      </c>
      <c r="Y41" s="15">
        <v>0.17288194444444444</v>
      </c>
      <c r="Z41" s="16">
        <v>4</v>
      </c>
      <c r="AA41" s="14" t="s">
        <v>45</v>
      </c>
      <c r="AB41" s="17">
        <v>8</v>
      </c>
      <c r="AC41" s="14" t="s">
        <v>45</v>
      </c>
      <c r="AD41" s="18">
        <v>57</v>
      </c>
      <c r="AE41" s="61">
        <v>0.1736080486111111</v>
      </c>
      <c r="AF41" s="16">
        <v>4</v>
      </c>
      <c r="AG41" s="14" t="s">
        <v>45</v>
      </c>
      <c r="AH41" s="17">
        <v>10</v>
      </c>
      <c r="AI41" s="14" t="s">
        <v>45</v>
      </c>
      <c r="AJ41" s="18">
        <v>0</v>
      </c>
      <c r="AK41" s="80" t="s">
        <v>38</v>
      </c>
    </row>
    <row r="42" spans="1:37" ht="19.5" customHeight="1">
      <c r="A42" s="70">
        <v>3</v>
      </c>
      <c r="B42" s="38">
        <f t="shared" si="1"/>
        <v>6532</v>
      </c>
      <c r="C42" s="65">
        <v>3</v>
      </c>
      <c r="D42" s="36">
        <v>6532</v>
      </c>
      <c r="E42" s="19" t="s">
        <v>78</v>
      </c>
      <c r="F42" s="19" t="s">
        <v>94</v>
      </c>
      <c r="G42" s="155">
        <v>0.9993</v>
      </c>
      <c r="H42" s="109">
        <v>3</v>
      </c>
      <c r="I42" s="40" t="s">
        <v>45</v>
      </c>
      <c r="J42" s="20">
        <v>10</v>
      </c>
      <c r="K42" s="21" t="s">
        <v>45</v>
      </c>
      <c r="L42" s="20">
        <v>10</v>
      </c>
      <c r="M42" s="21" t="s">
        <v>45</v>
      </c>
      <c r="N42" s="7">
        <v>0</v>
      </c>
      <c r="O42" s="110">
        <v>0.4236111111111111</v>
      </c>
      <c r="P42" s="111">
        <v>3</v>
      </c>
      <c r="Q42" s="40" t="s">
        <v>45</v>
      </c>
      <c r="R42" s="8">
        <v>14</v>
      </c>
      <c r="S42" s="21" t="s">
        <v>45</v>
      </c>
      <c r="T42" s="8">
        <v>28</v>
      </c>
      <c r="U42" s="21" t="s">
        <v>45</v>
      </c>
      <c r="V42" s="7">
        <v>42</v>
      </c>
      <c r="W42" s="60"/>
      <c r="X42" s="15">
        <v>0.6032638888888889</v>
      </c>
      <c r="Y42" s="15">
        <v>0.17965277777777783</v>
      </c>
      <c r="Z42" s="16">
        <v>4</v>
      </c>
      <c r="AA42" s="14" t="s">
        <v>45</v>
      </c>
      <c r="AB42" s="17">
        <v>18</v>
      </c>
      <c r="AC42" s="14" t="s">
        <v>45</v>
      </c>
      <c r="AD42" s="18">
        <v>42</v>
      </c>
      <c r="AE42" s="61">
        <v>0.17952702083333338</v>
      </c>
      <c r="AF42" s="16">
        <v>4</v>
      </c>
      <c r="AG42" s="14" t="s">
        <v>45</v>
      </c>
      <c r="AH42" s="17">
        <v>18</v>
      </c>
      <c r="AI42" s="14" t="s">
        <v>45</v>
      </c>
      <c r="AJ42" s="18">
        <v>31</v>
      </c>
      <c r="AK42" s="80" t="s">
        <v>38</v>
      </c>
    </row>
    <row r="43" spans="1:37" ht="19.5" customHeight="1">
      <c r="A43" s="70">
        <v>4</v>
      </c>
      <c r="B43" s="38">
        <f t="shared" si="1"/>
        <v>5910</v>
      </c>
      <c r="C43" s="65">
        <v>4</v>
      </c>
      <c r="D43" s="36">
        <v>5910</v>
      </c>
      <c r="E43" s="19" t="s">
        <v>86</v>
      </c>
      <c r="F43" s="19" t="s">
        <v>102</v>
      </c>
      <c r="G43" s="155">
        <v>1.0507</v>
      </c>
      <c r="H43" s="109">
        <v>3</v>
      </c>
      <c r="I43" s="40" t="s">
        <v>45</v>
      </c>
      <c r="J43" s="20">
        <v>10</v>
      </c>
      <c r="K43" s="21" t="s">
        <v>45</v>
      </c>
      <c r="L43" s="20">
        <v>10</v>
      </c>
      <c r="M43" s="21" t="s">
        <v>45</v>
      </c>
      <c r="N43" s="7">
        <v>0</v>
      </c>
      <c r="O43" s="110">
        <v>0.4236111111111111</v>
      </c>
      <c r="P43" s="111">
        <v>3</v>
      </c>
      <c r="Q43" s="40" t="s">
        <v>45</v>
      </c>
      <c r="R43" s="8">
        <v>14</v>
      </c>
      <c r="S43" s="21" t="s">
        <v>45</v>
      </c>
      <c r="T43" s="8">
        <v>19</v>
      </c>
      <c r="U43" s="21" t="s">
        <v>45</v>
      </c>
      <c r="V43" s="7">
        <v>7</v>
      </c>
      <c r="W43" s="60"/>
      <c r="X43" s="15">
        <v>0.5966087962962963</v>
      </c>
      <c r="Y43" s="15">
        <v>0.17299768518518516</v>
      </c>
      <c r="Z43" s="16">
        <v>4</v>
      </c>
      <c r="AA43" s="14" t="s">
        <v>45</v>
      </c>
      <c r="AB43" s="17">
        <v>9</v>
      </c>
      <c r="AC43" s="14" t="s">
        <v>45</v>
      </c>
      <c r="AD43" s="18">
        <v>7</v>
      </c>
      <c r="AE43" s="61">
        <v>0.18176866782407403</v>
      </c>
      <c r="AF43" s="16">
        <v>4</v>
      </c>
      <c r="AG43" s="14" t="s">
        <v>45</v>
      </c>
      <c r="AH43" s="17">
        <v>21</v>
      </c>
      <c r="AI43" s="14" t="s">
        <v>45</v>
      </c>
      <c r="AJ43" s="18">
        <v>45</v>
      </c>
      <c r="AK43" s="80" t="s">
        <v>38</v>
      </c>
    </row>
    <row r="44" spans="1:37" ht="19.5" customHeight="1">
      <c r="A44" s="70">
        <v>5</v>
      </c>
      <c r="B44" s="38">
        <f t="shared" si="1"/>
        <v>372</v>
      </c>
      <c r="C44" s="65">
        <v>5</v>
      </c>
      <c r="D44" s="36">
        <v>372</v>
      </c>
      <c r="E44" s="19" t="s">
        <v>54</v>
      </c>
      <c r="F44" s="19" t="s">
        <v>96</v>
      </c>
      <c r="G44" s="155">
        <v>0.9711</v>
      </c>
      <c r="H44" s="109">
        <v>3</v>
      </c>
      <c r="I44" s="40" t="s">
        <v>45</v>
      </c>
      <c r="J44" s="20">
        <v>10</v>
      </c>
      <c r="K44" s="21" t="s">
        <v>45</v>
      </c>
      <c r="L44" s="20">
        <v>10</v>
      </c>
      <c r="M44" s="21" t="s">
        <v>45</v>
      </c>
      <c r="N44" s="7">
        <v>0</v>
      </c>
      <c r="O44" s="110">
        <v>0.4236111111111111</v>
      </c>
      <c r="P44" s="111">
        <v>3</v>
      </c>
      <c r="Q44" s="40" t="s">
        <v>45</v>
      </c>
      <c r="R44" s="8">
        <v>14</v>
      </c>
      <c r="S44" s="21" t="s">
        <v>45</v>
      </c>
      <c r="T44" s="8">
        <v>44</v>
      </c>
      <c r="U44" s="21" t="s">
        <v>45</v>
      </c>
      <c r="V44" s="7">
        <v>16</v>
      </c>
      <c r="W44" s="60"/>
      <c r="X44" s="15">
        <v>0.6140740740740741</v>
      </c>
      <c r="Y44" s="15">
        <v>0.190462962962963</v>
      </c>
      <c r="Z44" s="16">
        <v>4</v>
      </c>
      <c r="AA44" s="14" t="s">
        <v>45</v>
      </c>
      <c r="AB44" s="17">
        <v>34</v>
      </c>
      <c r="AC44" s="14" t="s">
        <v>45</v>
      </c>
      <c r="AD44" s="18">
        <v>16</v>
      </c>
      <c r="AE44" s="61">
        <v>0.18495858333333337</v>
      </c>
      <c r="AF44" s="16">
        <v>4</v>
      </c>
      <c r="AG44" s="14" t="s">
        <v>45</v>
      </c>
      <c r="AH44" s="17">
        <v>26</v>
      </c>
      <c r="AI44" s="14" t="s">
        <v>45</v>
      </c>
      <c r="AJ44" s="18">
        <v>20</v>
      </c>
      <c r="AK44" s="80" t="s">
        <v>38</v>
      </c>
    </row>
    <row r="45" spans="1:37" ht="19.5" customHeight="1">
      <c r="A45" s="70">
        <v>6</v>
      </c>
      <c r="B45" s="38">
        <f t="shared" si="1"/>
        <v>1917</v>
      </c>
      <c r="C45" s="65">
        <v>6</v>
      </c>
      <c r="D45" s="36">
        <v>1917</v>
      </c>
      <c r="E45" s="19" t="s">
        <v>92</v>
      </c>
      <c r="F45" s="19" t="s">
        <v>106</v>
      </c>
      <c r="G45" s="155">
        <v>0.9227</v>
      </c>
      <c r="H45" s="109">
        <v>3</v>
      </c>
      <c r="I45" s="40" t="s">
        <v>45</v>
      </c>
      <c r="J45" s="20">
        <v>10</v>
      </c>
      <c r="K45" s="21" t="s">
        <v>45</v>
      </c>
      <c r="L45" s="20">
        <v>10</v>
      </c>
      <c r="M45" s="21" t="s">
        <v>45</v>
      </c>
      <c r="N45" s="7">
        <v>0</v>
      </c>
      <c r="O45" s="110">
        <v>0.4236111111111111</v>
      </c>
      <c r="P45" s="111">
        <v>3</v>
      </c>
      <c r="Q45" s="40" t="s">
        <v>45</v>
      </c>
      <c r="R45" s="8">
        <v>14</v>
      </c>
      <c r="S45" s="21" t="s">
        <v>45</v>
      </c>
      <c r="T45" s="8">
        <v>59</v>
      </c>
      <c r="U45" s="21" t="s">
        <v>45</v>
      </c>
      <c r="V45" s="7">
        <v>22</v>
      </c>
      <c r="W45" s="60"/>
      <c r="X45" s="15">
        <v>0.6245601851851852</v>
      </c>
      <c r="Y45" s="15">
        <v>0.20094907407407409</v>
      </c>
      <c r="Z45" s="16">
        <v>4</v>
      </c>
      <c r="AA45" s="14" t="s">
        <v>45</v>
      </c>
      <c r="AB45" s="17">
        <v>49</v>
      </c>
      <c r="AC45" s="14" t="s">
        <v>45</v>
      </c>
      <c r="AD45" s="18">
        <v>22</v>
      </c>
      <c r="AE45" s="61">
        <v>0.18541571064814816</v>
      </c>
      <c r="AF45" s="16">
        <v>4</v>
      </c>
      <c r="AG45" s="14" t="s">
        <v>45</v>
      </c>
      <c r="AH45" s="17">
        <v>27</v>
      </c>
      <c r="AI45" s="14" t="s">
        <v>45</v>
      </c>
      <c r="AJ45" s="18">
        <v>0</v>
      </c>
      <c r="AK45" s="80" t="s">
        <v>38</v>
      </c>
    </row>
    <row r="46" spans="1:37" ht="19.5" customHeight="1">
      <c r="A46" s="70">
        <v>7</v>
      </c>
      <c r="B46" s="38">
        <f t="shared" si="1"/>
        <v>6033</v>
      </c>
      <c r="C46" s="65">
        <v>7</v>
      </c>
      <c r="D46" s="36">
        <v>6033</v>
      </c>
      <c r="E46" s="19" t="s">
        <v>90</v>
      </c>
      <c r="F46" s="19" t="s">
        <v>104</v>
      </c>
      <c r="G46" s="155">
        <v>0.9592</v>
      </c>
      <c r="H46" s="109">
        <v>3</v>
      </c>
      <c r="I46" s="40" t="s">
        <v>45</v>
      </c>
      <c r="J46" s="20">
        <v>10</v>
      </c>
      <c r="K46" s="21" t="s">
        <v>45</v>
      </c>
      <c r="L46" s="20">
        <v>10</v>
      </c>
      <c r="M46" s="21" t="s">
        <v>45</v>
      </c>
      <c r="N46" s="7">
        <v>0</v>
      </c>
      <c r="O46" s="110">
        <v>0.4236111111111111</v>
      </c>
      <c r="P46" s="111">
        <v>3</v>
      </c>
      <c r="Q46" s="40" t="s">
        <v>45</v>
      </c>
      <c r="R46" s="8">
        <v>14</v>
      </c>
      <c r="S46" s="21" t="s">
        <v>45</v>
      </c>
      <c r="T46" s="8">
        <v>56</v>
      </c>
      <c r="U46" s="21" t="s">
        <v>45</v>
      </c>
      <c r="V46" s="7">
        <v>56</v>
      </c>
      <c r="W46" s="60"/>
      <c r="X46" s="15">
        <v>0.6228703703703703</v>
      </c>
      <c r="Y46" s="15">
        <v>0.1992592592592592</v>
      </c>
      <c r="Z46" s="16">
        <v>4</v>
      </c>
      <c r="AA46" s="14" t="s">
        <v>45</v>
      </c>
      <c r="AB46" s="17">
        <v>46</v>
      </c>
      <c r="AC46" s="14" t="s">
        <v>45</v>
      </c>
      <c r="AD46" s="18">
        <v>56</v>
      </c>
      <c r="AE46" s="61">
        <v>0.19112948148148143</v>
      </c>
      <c r="AF46" s="16">
        <v>4</v>
      </c>
      <c r="AG46" s="14" t="s">
        <v>45</v>
      </c>
      <c r="AH46" s="17">
        <v>35</v>
      </c>
      <c r="AI46" s="14" t="s">
        <v>45</v>
      </c>
      <c r="AJ46" s="18">
        <v>14</v>
      </c>
      <c r="AK46" s="80" t="s">
        <v>38</v>
      </c>
    </row>
    <row r="47" spans="1:37" ht="19.5" customHeight="1">
      <c r="A47" s="70">
        <v>8</v>
      </c>
      <c r="B47" s="38">
        <f t="shared" si="1"/>
        <v>5644</v>
      </c>
      <c r="C47" s="65">
        <v>8</v>
      </c>
      <c r="D47" s="36">
        <v>5644</v>
      </c>
      <c r="E47" s="19" t="s">
        <v>84</v>
      </c>
      <c r="F47" s="19" t="s">
        <v>100</v>
      </c>
      <c r="G47" s="155">
        <v>1.0085</v>
      </c>
      <c r="H47" s="109">
        <v>3</v>
      </c>
      <c r="I47" s="40" t="s">
        <v>45</v>
      </c>
      <c r="J47" s="20">
        <v>10</v>
      </c>
      <c r="K47" s="21" t="s">
        <v>45</v>
      </c>
      <c r="L47" s="20">
        <v>10</v>
      </c>
      <c r="M47" s="21" t="s">
        <v>45</v>
      </c>
      <c r="N47" s="7">
        <v>0</v>
      </c>
      <c r="O47" s="110">
        <v>0.4236111111111111</v>
      </c>
      <c r="P47" s="111">
        <v>3</v>
      </c>
      <c r="Q47" s="40" t="s">
        <v>45</v>
      </c>
      <c r="R47" s="8">
        <v>14</v>
      </c>
      <c r="S47" s="21" t="s">
        <v>45</v>
      </c>
      <c r="T47" s="8">
        <v>56</v>
      </c>
      <c r="U47" s="21" t="s">
        <v>45</v>
      </c>
      <c r="V47" s="7">
        <v>25</v>
      </c>
      <c r="W47" s="60"/>
      <c r="X47" s="15">
        <v>0.6225115740740741</v>
      </c>
      <c r="Y47" s="15">
        <v>0.198900462962963</v>
      </c>
      <c r="Z47" s="16">
        <v>4</v>
      </c>
      <c r="AA47" s="14" t="s">
        <v>45</v>
      </c>
      <c r="AB47" s="17">
        <v>46</v>
      </c>
      <c r="AC47" s="14" t="s">
        <v>45</v>
      </c>
      <c r="AD47" s="18">
        <v>25</v>
      </c>
      <c r="AE47" s="61">
        <v>0.20059111689814815</v>
      </c>
      <c r="AF47" s="16">
        <v>4</v>
      </c>
      <c r="AG47" s="14" t="s">
        <v>45</v>
      </c>
      <c r="AH47" s="17">
        <v>48</v>
      </c>
      <c r="AI47" s="14" t="s">
        <v>45</v>
      </c>
      <c r="AJ47" s="18">
        <v>51</v>
      </c>
      <c r="AK47" s="80" t="s">
        <v>38</v>
      </c>
    </row>
    <row r="48" spans="1:37" ht="19.5" customHeight="1">
      <c r="A48" s="70">
        <v>9</v>
      </c>
      <c r="B48" s="38">
        <f t="shared" si="1"/>
        <v>6222</v>
      </c>
      <c r="C48" s="65">
        <v>9</v>
      </c>
      <c r="D48" s="36">
        <v>6222</v>
      </c>
      <c r="E48" s="19" t="s">
        <v>82</v>
      </c>
      <c r="F48" s="19" t="s">
        <v>98</v>
      </c>
      <c r="G48" s="155">
        <v>1.0314</v>
      </c>
      <c r="H48" s="109">
        <v>3</v>
      </c>
      <c r="I48" s="40" t="s">
        <v>45</v>
      </c>
      <c r="J48" s="20">
        <v>10</v>
      </c>
      <c r="K48" s="21" t="s">
        <v>45</v>
      </c>
      <c r="L48" s="20">
        <v>10</v>
      </c>
      <c r="M48" s="21" t="s">
        <v>45</v>
      </c>
      <c r="N48" s="7">
        <v>0</v>
      </c>
      <c r="O48" s="110">
        <v>0.4236111111111111</v>
      </c>
      <c r="P48" s="111">
        <v>3</v>
      </c>
      <c r="Q48" s="40" t="s">
        <v>45</v>
      </c>
      <c r="R48" s="8">
        <v>14</v>
      </c>
      <c r="S48" s="21" t="s">
        <v>45</v>
      </c>
      <c r="T48" s="8">
        <v>50</v>
      </c>
      <c r="U48" s="21" t="s">
        <v>45</v>
      </c>
      <c r="V48" s="7">
        <v>46</v>
      </c>
      <c r="W48" s="60"/>
      <c r="X48" s="15">
        <v>0.618587962962963</v>
      </c>
      <c r="Y48" s="15">
        <v>0.19497685185185193</v>
      </c>
      <c r="Z48" s="16">
        <v>4</v>
      </c>
      <c r="AA48" s="14" t="s">
        <v>45</v>
      </c>
      <c r="AB48" s="17">
        <v>40</v>
      </c>
      <c r="AC48" s="14" t="s">
        <v>45</v>
      </c>
      <c r="AD48" s="18">
        <v>46</v>
      </c>
      <c r="AE48" s="61">
        <v>0.2010991250000001</v>
      </c>
      <c r="AF48" s="16">
        <v>4</v>
      </c>
      <c r="AG48" s="14" t="s">
        <v>45</v>
      </c>
      <c r="AH48" s="17">
        <v>49</v>
      </c>
      <c r="AI48" s="14" t="s">
        <v>45</v>
      </c>
      <c r="AJ48" s="18">
        <v>35</v>
      </c>
      <c r="AK48" s="80" t="s">
        <v>38</v>
      </c>
    </row>
    <row r="49" spans="1:37" ht="19.5" customHeight="1">
      <c r="A49" s="70">
        <v>10</v>
      </c>
      <c r="B49" s="38">
        <f t="shared" si="1"/>
        <v>0</v>
      </c>
      <c r="C49" s="65" t="s">
        <v>38</v>
      </c>
      <c r="D49" s="36"/>
      <c r="E49" s="19"/>
      <c r="F49" s="19"/>
      <c r="G49" s="155"/>
      <c r="H49" s="109" t="s">
        <v>38</v>
      </c>
      <c r="I49" s="40" t="s">
        <v>38</v>
      </c>
      <c r="J49" s="20" t="s">
        <v>38</v>
      </c>
      <c r="K49" s="21" t="s">
        <v>38</v>
      </c>
      <c r="L49" s="20" t="s">
        <v>38</v>
      </c>
      <c r="M49" s="21" t="s">
        <v>38</v>
      </c>
      <c r="N49" s="7" t="s">
        <v>38</v>
      </c>
      <c r="O49" s="110" t="s">
        <v>38</v>
      </c>
      <c r="P49" s="111" t="s">
        <v>38</v>
      </c>
      <c r="Q49" s="40" t="s">
        <v>38</v>
      </c>
      <c r="R49" s="8" t="s">
        <v>38</v>
      </c>
      <c r="S49" s="21" t="s">
        <v>38</v>
      </c>
      <c r="T49" s="8" t="s">
        <v>38</v>
      </c>
      <c r="U49" s="21" t="s">
        <v>38</v>
      </c>
      <c r="V49" s="7" t="s">
        <v>38</v>
      </c>
      <c r="W49" s="60"/>
      <c r="X49" s="15" t="s">
        <v>38</v>
      </c>
      <c r="Y49" s="15" t="s">
        <v>38</v>
      </c>
      <c r="Z49" s="16" t="s">
        <v>38</v>
      </c>
      <c r="AA49" s="14" t="s">
        <v>38</v>
      </c>
      <c r="AB49" s="17" t="s">
        <v>38</v>
      </c>
      <c r="AC49" s="14" t="s">
        <v>38</v>
      </c>
      <c r="AD49" s="18" t="s">
        <v>38</v>
      </c>
      <c r="AE49" s="61">
        <v>100</v>
      </c>
      <c r="AF49" s="16" t="s">
        <v>38</v>
      </c>
      <c r="AG49" s="14" t="s">
        <v>38</v>
      </c>
      <c r="AH49" s="17" t="s">
        <v>38</v>
      </c>
      <c r="AI49" s="14" t="s">
        <v>38</v>
      </c>
      <c r="AJ49" s="18" t="s">
        <v>38</v>
      </c>
      <c r="AK49" s="80" t="s">
        <v>38</v>
      </c>
    </row>
    <row r="50" spans="1:37" ht="19.5" customHeight="1">
      <c r="A50" s="70">
        <v>11</v>
      </c>
      <c r="B50" s="38">
        <f t="shared" si="1"/>
        <v>0</v>
      </c>
      <c r="C50" s="65" t="s">
        <v>38</v>
      </c>
      <c r="D50" s="36"/>
      <c r="E50" s="19"/>
      <c r="F50" s="19"/>
      <c r="G50" s="155"/>
      <c r="H50" s="109" t="s">
        <v>38</v>
      </c>
      <c r="I50" s="40" t="s">
        <v>38</v>
      </c>
      <c r="J50" s="20" t="s">
        <v>38</v>
      </c>
      <c r="K50" s="21" t="s">
        <v>38</v>
      </c>
      <c r="L50" s="20" t="s">
        <v>38</v>
      </c>
      <c r="M50" s="21" t="s">
        <v>38</v>
      </c>
      <c r="N50" s="7" t="s">
        <v>38</v>
      </c>
      <c r="O50" s="110" t="s">
        <v>38</v>
      </c>
      <c r="P50" s="111" t="s">
        <v>38</v>
      </c>
      <c r="Q50" s="40" t="s">
        <v>38</v>
      </c>
      <c r="R50" s="8" t="s">
        <v>38</v>
      </c>
      <c r="S50" s="21" t="s">
        <v>38</v>
      </c>
      <c r="T50" s="8" t="s">
        <v>38</v>
      </c>
      <c r="U50" s="21" t="s">
        <v>38</v>
      </c>
      <c r="V50" s="7" t="s">
        <v>38</v>
      </c>
      <c r="W50" s="60"/>
      <c r="X50" s="15" t="s">
        <v>38</v>
      </c>
      <c r="Y50" s="15" t="s">
        <v>38</v>
      </c>
      <c r="Z50" s="16" t="s">
        <v>38</v>
      </c>
      <c r="AA50" s="14" t="s">
        <v>38</v>
      </c>
      <c r="AB50" s="17" t="s">
        <v>38</v>
      </c>
      <c r="AC50" s="14" t="s">
        <v>38</v>
      </c>
      <c r="AD50" s="18" t="s">
        <v>38</v>
      </c>
      <c r="AE50" s="61">
        <v>100</v>
      </c>
      <c r="AF50" s="16" t="s">
        <v>38</v>
      </c>
      <c r="AG50" s="14" t="s">
        <v>38</v>
      </c>
      <c r="AH50" s="17" t="s">
        <v>38</v>
      </c>
      <c r="AI50" s="14" t="s">
        <v>38</v>
      </c>
      <c r="AJ50" s="18" t="s">
        <v>38</v>
      </c>
      <c r="AK50" s="80" t="s">
        <v>38</v>
      </c>
    </row>
    <row r="51" spans="1:37" ht="19.5" customHeight="1">
      <c r="A51" s="70">
        <v>12</v>
      </c>
      <c r="B51" s="38"/>
      <c r="C51" s="65" t="s">
        <v>38</v>
      </c>
      <c r="D51" s="36"/>
      <c r="E51" s="19"/>
      <c r="F51" s="19"/>
      <c r="G51" s="155"/>
      <c r="H51" s="109" t="s">
        <v>38</v>
      </c>
      <c r="I51" s="40" t="s">
        <v>38</v>
      </c>
      <c r="J51" s="20" t="s">
        <v>38</v>
      </c>
      <c r="K51" s="21" t="s">
        <v>38</v>
      </c>
      <c r="L51" s="20" t="s">
        <v>38</v>
      </c>
      <c r="M51" s="21" t="s">
        <v>38</v>
      </c>
      <c r="N51" s="7" t="s">
        <v>38</v>
      </c>
      <c r="O51" s="110" t="s">
        <v>38</v>
      </c>
      <c r="P51" s="111" t="s">
        <v>38</v>
      </c>
      <c r="Q51" s="40" t="s">
        <v>38</v>
      </c>
      <c r="R51" s="8" t="s">
        <v>38</v>
      </c>
      <c r="S51" s="21" t="s">
        <v>38</v>
      </c>
      <c r="T51" s="8" t="s">
        <v>38</v>
      </c>
      <c r="U51" s="21" t="s">
        <v>38</v>
      </c>
      <c r="V51" s="7" t="s">
        <v>38</v>
      </c>
      <c r="W51" s="60"/>
      <c r="X51" s="15" t="s">
        <v>38</v>
      </c>
      <c r="Y51" s="15" t="s">
        <v>38</v>
      </c>
      <c r="Z51" s="16" t="s">
        <v>38</v>
      </c>
      <c r="AA51" s="14" t="s">
        <v>38</v>
      </c>
      <c r="AB51" s="17" t="s">
        <v>38</v>
      </c>
      <c r="AC51" s="14" t="s">
        <v>38</v>
      </c>
      <c r="AD51" s="18" t="s">
        <v>38</v>
      </c>
      <c r="AE51" s="61">
        <v>100</v>
      </c>
      <c r="AF51" s="16" t="s">
        <v>38</v>
      </c>
      <c r="AG51" s="14" t="s">
        <v>38</v>
      </c>
      <c r="AH51" s="17" t="s">
        <v>38</v>
      </c>
      <c r="AI51" s="14" t="s">
        <v>38</v>
      </c>
      <c r="AJ51" s="18" t="s">
        <v>38</v>
      </c>
      <c r="AK51" s="80" t="s">
        <v>38</v>
      </c>
    </row>
    <row r="52" spans="1:37" ht="19.5" customHeight="1">
      <c r="A52" s="70">
        <v>13</v>
      </c>
      <c r="B52" s="38"/>
      <c r="C52" s="115" t="s">
        <v>38</v>
      </c>
      <c r="D52" s="37"/>
      <c r="E52" s="118"/>
      <c r="F52" s="118"/>
      <c r="G52" s="158"/>
      <c r="H52" s="119" t="s">
        <v>38</v>
      </c>
      <c r="I52" s="120" t="s">
        <v>38</v>
      </c>
      <c r="J52" s="49" t="s">
        <v>38</v>
      </c>
      <c r="K52" s="34" t="s">
        <v>38</v>
      </c>
      <c r="L52" s="49" t="s">
        <v>38</v>
      </c>
      <c r="M52" s="34" t="s">
        <v>38</v>
      </c>
      <c r="N52" s="121" t="s">
        <v>38</v>
      </c>
      <c r="O52" s="122" t="s">
        <v>38</v>
      </c>
      <c r="P52" s="123" t="s">
        <v>38</v>
      </c>
      <c r="Q52" s="120" t="s">
        <v>38</v>
      </c>
      <c r="R52" s="51" t="s">
        <v>38</v>
      </c>
      <c r="S52" s="34" t="s">
        <v>38</v>
      </c>
      <c r="T52" s="51" t="s">
        <v>38</v>
      </c>
      <c r="U52" s="34" t="s">
        <v>38</v>
      </c>
      <c r="V52" s="121" t="s">
        <v>38</v>
      </c>
      <c r="W52" s="124"/>
      <c r="X52" s="125" t="s">
        <v>38</v>
      </c>
      <c r="Y52" s="125" t="s">
        <v>38</v>
      </c>
      <c r="Z52" s="126" t="s">
        <v>38</v>
      </c>
      <c r="AA52" s="50" t="s">
        <v>38</v>
      </c>
      <c r="AB52" s="47" t="s">
        <v>38</v>
      </c>
      <c r="AC52" s="50" t="s">
        <v>38</v>
      </c>
      <c r="AD52" s="127" t="s">
        <v>38</v>
      </c>
      <c r="AE52" s="128">
        <v>100</v>
      </c>
      <c r="AF52" s="126" t="s">
        <v>38</v>
      </c>
      <c r="AG52" s="50" t="s">
        <v>38</v>
      </c>
      <c r="AH52" s="47" t="s">
        <v>38</v>
      </c>
      <c r="AI52" s="14" t="s">
        <v>38</v>
      </c>
      <c r="AJ52" s="127" t="s">
        <v>38</v>
      </c>
      <c r="AK52" s="129" t="s">
        <v>38</v>
      </c>
    </row>
    <row r="53" spans="1:37" ht="19.5" customHeight="1">
      <c r="A53" s="70">
        <v>14</v>
      </c>
      <c r="C53" s="19" t="s">
        <v>38</v>
      </c>
      <c r="D53" s="36"/>
      <c r="E53" s="19"/>
      <c r="F53" s="19"/>
      <c r="G53" s="163"/>
      <c r="H53" s="19" t="s">
        <v>38</v>
      </c>
      <c r="I53" s="21" t="s">
        <v>38</v>
      </c>
      <c r="J53" s="21" t="s">
        <v>38</v>
      </c>
      <c r="K53" s="21" t="s">
        <v>38</v>
      </c>
      <c r="L53" s="21" t="s">
        <v>38</v>
      </c>
      <c r="M53" s="21" t="s">
        <v>38</v>
      </c>
      <c r="N53" s="21" t="s">
        <v>38</v>
      </c>
      <c r="O53" s="21" t="s">
        <v>38</v>
      </c>
      <c r="P53" s="19" t="s">
        <v>38</v>
      </c>
      <c r="Q53" s="21" t="s">
        <v>38</v>
      </c>
      <c r="R53" s="21" t="s">
        <v>38</v>
      </c>
      <c r="S53" s="21" t="s">
        <v>38</v>
      </c>
      <c r="T53" s="21" t="s">
        <v>38</v>
      </c>
      <c r="U53" s="21" t="s">
        <v>38</v>
      </c>
      <c r="V53" s="30" t="s">
        <v>38</v>
      </c>
      <c r="W53" s="19"/>
      <c r="X53" s="21" t="s">
        <v>38</v>
      </c>
      <c r="Y53" s="21" t="s">
        <v>38</v>
      </c>
      <c r="Z53" s="21" t="s">
        <v>38</v>
      </c>
      <c r="AA53" s="21" t="s">
        <v>38</v>
      </c>
      <c r="AB53" s="21" t="s">
        <v>38</v>
      </c>
      <c r="AC53" s="21" t="s">
        <v>38</v>
      </c>
      <c r="AD53" s="30" t="s">
        <v>38</v>
      </c>
      <c r="AE53" s="21">
        <v>100</v>
      </c>
      <c r="AF53" s="21" t="s">
        <v>38</v>
      </c>
      <c r="AG53" s="21" t="s">
        <v>38</v>
      </c>
      <c r="AH53" s="21" t="s">
        <v>38</v>
      </c>
      <c r="AI53" s="21" t="s">
        <v>38</v>
      </c>
      <c r="AJ53" s="30" t="s">
        <v>38</v>
      </c>
      <c r="AK53" s="36" t="s">
        <v>38</v>
      </c>
    </row>
    <row r="54" spans="1:37" ht="19.5" customHeight="1">
      <c r="A54" s="70">
        <v>15</v>
      </c>
      <c r="C54" s="96" t="s">
        <v>38</v>
      </c>
      <c r="D54" s="139"/>
      <c r="E54" s="96"/>
      <c r="F54" s="96"/>
      <c r="G54" s="164"/>
      <c r="H54" s="96" t="s">
        <v>38</v>
      </c>
      <c r="I54" s="31" t="s">
        <v>38</v>
      </c>
      <c r="J54" s="31" t="s">
        <v>38</v>
      </c>
      <c r="K54" s="31" t="s">
        <v>38</v>
      </c>
      <c r="L54" s="31" t="s">
        <v>38</v>
      </c>
      <c r="M54" s="31" t="s">
        <v>38</v>
      </c>
      <c r="N54" s="31" t="s">
        <v>38</v>
      </c>
      <c r="O54" s="31" t="s">
        <v>38</v>
      </c>
      <c r="P54" s="96" t="s">
        <v>38</v>
      </c>
      <c r="Q54" s="31" t="s">
        <v>38</v>
      </c>
      <c r="R54" s="31" t="s">
        <v>38</v>
      </c>
      <c r="S54" s="31" t="s">
        <v>38</v>
      </c>
      <c r="T54" s="31" t="s">
        <v>38</v>
      </c>
      <c r="U54" s="31" t="s">
        <v>38</v>
      </c>
      <c r="V54" s="117" t="s">
        <v>38</v>
      </c>
      <c r="W54" s="96"/>
      <c r="X54" s="31" t="s">
        <v>38</v>
      </c>
      <c r="Y54" s="31" t="s">
        <v>38</v>
      </c>
      <c r="Z54" s="31" t="s">
        <v>38</v>
      </c>
      <c r="AA54" s="31" t="s">
        <v>38</v>
      </c>
      <c r="AB54" s="31" t="s">
        <v>38</v>
      </c>
      <c r="AC54" s="31" t="s">
        <v>38</v>
      </c>
      <c r="AD54" s="117" t="s">
        <v>38</v>
      </c>
      <c r="AE54" s="31">
        <v>100</v>
      </c>
      <c r="AF54" s="31" t="s">
        <v>38</v>
      </c>
      <c r="AG54" s="31" t="s">
        <v>38</v>
      </c>
      <c r="AH54" s="31" t="s">
        <v>38</v>
      </c>
      <c r="AI54" s="31" t="s">
        <v>38</v>
      </c>
      <c r="AJ54" s="117" t="s">
        <v>38</v>
      </c>
      <c r="AK54" s="139" t="s">
        <v>38</v>
      </c>
    </row>
  </sheetData>
  <sheetProtection/>
  <printOptions/>
  <pageMargins left="0.33" right="0.23" top="0.29" bottom="0.35" header="0.16" footer="0.27"/>
  <pageSetup fitToHeight="1" fitToWidth="1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 悟</dc:creator>
  <cp:keywords/>
  <dc:description/>
  <cp:lastModifiedBy>owner</cp:lastModifiedBy>
  <cp:lastPrinted>2015-05-03T06:39:47Z</cp:lastPrinted>
  <dcterms:created xsi:type="dcterms:W3CDTF">2002-09-10T22:02:23Z</dcterms:created>
  <dcterms:modified xsi:type="dcterms:W3CDTF">2015-05-05T08:55:33Z</dcterms:modified>
  <cp:category/>
  <cp:version/>
  <cp:contentType/>
  <cp:contentStatus/>
</cp:coreProperties>
</file>