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JSAF外洋西内海\フリート関係\松山Ｆ\"/>
    </mc:Choice>
  </mc:AlternateContent>
  <bookViews>
    <workbookView xWindow="0" yWindow="0" windowWidth="20490" windowHeight="7230"/>
  </bookViews>
  <sheets>
    <sheet name="レース結果" sheetId="1" r:id="rId1"/>
  </sheets>
  <calcPr calcId="152511"/>
</workbook>
</file>

<file path=xl/calcChain.xml><?xml version="1.0" encoding="utf-8"?>
<calcChain xmlns="http://schemas.openxmlformats.org/spreadsheetml/2006/main">
  <c r="H18" i="1" l="1"/>
  <c r="I18" i="1" s="1"/>
  <c r="K18" i="1" s="1"/>
  <c r="G18" i="1"/>
  <c r="H17" i="1"/>
  <c r="I17" i="1" s="1"/>
  <c r="K17" i="1" s="1"/>
  <c r="G17" i="1"/>
  <c r="I16" i="1"/>
  <c r="K16" i="1" s="1"/>
  <c r="H16" i="1"/>
  <c r="G16" i="1"/>
  <c r="I15" i="1"/>
  <c r="K15" i="1" s="1"/>
  <c r="H15" i="1"/>
  <c r="G15" i="1"/>
  <c r="I14" i="1"/>
  <c r="K14" i="1" s="1"/>
  <c r="H14" i="1"/>
  <c r="G14" i="1"/>
  <c r="H13" i="1"/>
  <c r="I13" i="1" s="1"/>
  <c r="K13" i="1" s="1"/>
  <c r="G13" i="1"/>
  <c r="H7" i="1"/>
  <c r="I7" i="1" s="1"/>
  <c r="K7" i="1" s="1"/>
  <c r="L7" i="1" s="1"/>
  <c r="G7" i="1"/>
  <c r="H6" i="1"/>
  <c r="I6" i="1" s="1"/>
  <c r="K6" i="1" s="1"/>
  <c r="G6" i="1"/>
  <c r="H5" i="1"/>
  <c r="I5" i="1" s="1"/>
  <c r="K5" i="1" s="1"/>
  <c r="G5" i="1"/>
  <c r="H4" i="1"/>
  <c r="I4" i="1" s="1"/>
  <c r="K4" i="1" s="1"/>
  <c r="G4" i="1"/>
  <c r="L5" i="1" l="1"/>
  <c r="L16" i="1"/>
  <c r="L18" i="1"/>
  <c r="L6" i="1"/>
  <c r="L14" i="1"/>
  <c r="L13" i="1"/>
  <c r="L15" i="1"/>
  <c r="L4" i="1"/>
  <c r="L17" i="1"/>
</calcChain>
</file>

<file path=xl/sharedStrings.xml><?xml version="1.0" encoding="utf-8"?>
<sst xmlns="http://schemas.openxmlformats.org/spreadsheetml/2006/main" count="51" uniqueCount="39">
  <si>
    <t>第１回松山オレンジカップ順位表　クラスA（レーサー)</t>
    <rPh sb="3" eb="5">
      <t>マツヤマ</t>
    </rPh>
    <phoneticPr fontId="2"/>
  </si>
  <si>
    <t>2018.9.23</t>
    <phoneticPr fontId="2"/>
  </si>
  <si>
    <t>整番</t>
  </si>
  <si>
    <t>艇名</t>
  </si>
  <si>
    <t>セールNo.</t>
  </si>
  <si>
    <t>艇種</t>
  </si>
  <si>
    <t>スタート時刻</t>
  </si>
  <si>
    <t>フィニッシュ時刻</t>
  </si>
  <si>
    <t>着順</t>
  </si>
  <si>
    <t>所要時間</t>
  </si>
  <si>
    <t>所要時間（秒）</t>
  </si>
  <si>
    <t>係数
(TMF)</t>
  </si>
  <si>
    <t>修正時間（秒）</t>
  </si>
  <si>
    <t>修正順位</t>
  </si>
  <si>
    <t>KINE KINE-11</t>
  </si>
  <si>
    <t>IMX40</t>
  </si>
  <si>
    <t>JJ</t>
    <phoneticPr fontId="2"/>
  </si>
  <si>
    <t>X-35OD</t>
    <phoneticPr fontId="2"/>
  </si>
  <si>
    <t>Le Grand Bleu</t>
    <phoneticPr fontId="2"/>
  </si>
  <si>
    <t>X-37S</t>
    <phoneticPr fontId="2"/>
  </si>
  <si>
    <t>Cassandre</t>
  </si>
  <si>
    <t>IMX38</t>
  </si>
  <si>
    <t>第１回松山オレンジカップ順位表　クラスB（オープン)</t>
    <rPh sb="3" eb="5">
      <t>マツヤマ</t>
    </rPh>
    <phoneticPr fontId="2"/>
  </si>
  <si>
    <t>KAZAHAYA</t>
    <phoneticPr fontId="2"/>
  </si>
  <si>
    <t>Parigi30</t>
    <phoneticPr fontId="2"/>
  </si>
  <si>
    <t>アロハ7</t>
  </si>
  <si>
    <t>バラクーダ45</t>
  </si>
  <si>
    <t>WING</t>
  </si>
  <si>
    <t>FARR10.2</t>
  </si>
  <si>
    <t>Claris Forte</t>
    <phoneticPr fontId="2"/>
  </si>
  <si>
    <t>Y-31Festa</t>
    <phoneticPr fontId="2"/>
  </si>
  <si>
    <t>あずさ</t>
    <phoneticPr fontId="2"/>
  </si>
  <si>
    <t>Y-31S</t>
    <phoneticPr fontId="2"/>
  </si>
  <si>
    <t>シンシア</t>
  </si>
  <si>
    <t>J-29</t>
  </si>
  <si>
    <t>SAKU</t>
    <phoneticPr fontId="2"/>
  </si>
  <si>
    <t>-</t>
    <phoneticPr fontId="2"/>
  </si>
  <si>
    <t>OKAZAKI 33cl</t>
    <phoneticPr fontId="2"/>
  </si>
  <si>
    <t>RET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</si>
</sst>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\-mm\-dd"/>
    <numFmt numFmtId="177" formatCode="h:mm:ss;@"/>
    <numFmt numFmtId="178" formatCode="[ss]"/>
    <numFmt numFmtId="179" formatCode="#,##0.0000\ ;[Red]\-#,##0.0000\ "/>
    <numFmt numFmtId="180" formatCode="#,##0.0000_ ;[Red]\-#,##0.0000\ "/>
  </numFmts>
  <fonts count="4">
    <font>
      <sz val="11"/>
      <color rgb="FF000000"/>
      <name val="ＭＳ Ｐゴシック"/>
      <family val="3"/>
      <charset val="128"/>
    </font>
    <font>
      <sz val="14"/>
      <color rgb="FF000000"/>
      <name val="ＭＳ Ｐゴシック1"/>
      <charset val="128"/>
    </font>
    <font>
      <sz val="6"/>
      <name val="ＭＳ Ｐゴシック"/>
      <family val="3"/>
      <charset val="128"/>
    </font>
    <font>
      <sz val="14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177" fontId="1" fillId="0" borderId="1" xfId="0" applyNumberFormat="1" applyFont="1" applyBorder="1">
      <alignment vertical="center"/>
    </xf>
    <xf numFmtId="178" fontId="1" fillId="0" borderId="1" xfId="0" applyNumberFormat="1" applyFont="1" applyBorder="1">
      <alignment vertical="center"/>
    </xf>
    <xf numFmtId="179" fontId="1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177" fontId="1" fillId="0" borderId="0" xfId="0" applyNumberFormat="1" applyFont="1" applyBorder="1">
      <alignment vertical="center"/>
    </xf>
    <xf numFmtId="178" fontId="1" fillId="0" borderId="0" xfId="0" applyNumberFormat="1" applyFont="1" applyBorder="1">
      <alignment vertical="center"/>
    </xf>
    <xf numFmtId="179" fontId="1" fillId="0" borderId="0" xfId="0" applyNumberFormat="1" applyFont="1" applyBorder="1">
      <alignment vertical="center"/>
    </xf>
    <xf numFmtId="180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9"/>
  <sheetViews>
    <sheetView tabSelected="1" topLeftCell="A7" zoomScaleNormal="100" workbookViewId="0">
      <selection activeCell="N13" sqref="N13"/>
    </sheetView>
  </sheetViews>
  <sheetFormatPr defaultRowHeight="17.25"/>
  <cols>
    <col min="1" max="1" width="4" style="1" customWidth="1"/>
    <col min="2" max="2" width="19.875" style="1" customWidth="1"/>
    <col min="3" max="3" width="12.625" style="1" customWidth="1"/>
    <col min="4" max="4" width="20.5" style="1" bestFit="1" customWidth="1"/>
    <col min="5" max="6" width="11.875" style="1" customWidth="1"/>
    <col min="7" max="7" width="6.5" style="1" bestFit="1" customWidth="1"/>
    <col min="8" max="8" width="11.875" style="1" customWidth="1"/>
    <col min="9" max="9" width="11.375" style="1" customWidth="1"/>
    <col min="10" max="10" width="10.625" style="1" bestFit="1" customWidth="1"/>
    <col min="11" max="11" width="11.375" style="1" customWidth="1"/>
    <col min="12" max="12" width="6.625" style="1" customWidth="1"/>
    <col min="13" max="1023" width="9" style="1" customWidth="1"/>
    <col min="1024" max="1025" width="9.875" style="1" customWidth="1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19" t="s">
        <v>1</v>
      </c>
      <c r="K1" s="19"/>
      <c r="L1" s="19"/>
    </row>
    <row r="2" spans="1:12" ht="5.85" customHeight="1"/>
    <row r="3" spans="1:12" ht="36.950000000000003" customHeigh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pans="1:12" s="1" customFormat="1">
      <c r="A4" s="5">
        <v>1</v>
      </c>
      <c r="B4" s="6" t="s">
        <v>14</v>
      </c>
      <c r="C4" s="5">
        <v>5910</v>
      </c>
      <c r="D4" s="6" t="s">
        <v>15</v>
      </c>
      <c r="E4" s="7">
        <v>0.375</v>
      </c>
      <c r="F4" s="7">
        <v>0.53282407407407406</v>
      </c>
      <c r="G4" s="5">
        <f>RANK(F4,$F$4:$F$7,1)</f>
        <v>1</v>
      </c>
      <c r="H4" s="7">
        <f>F4-E4</f>
        <v>0.15782407407407406</v>
      </c>
      <c r="I4" s="8">
        <f>H4</f>
        <v>0.15782407407407406</v>
      </c>
      <c r="J4" s="9">
        <v>1.0621</v>
      </c>
      <c r="K4" s="8">
        <f>I4*J4</f>
        <v>0.16762494907407408</v>
      </c>
      <c r="L4" s="5">
        <f>RANK(K4,$K$4:$K$7,1)</f>
        <v>2</v>
      </c>
    </row>
    <row r="5" spans="1:12" s="1" customFormat="1">
      <c r="A5" s="5">
        <v>2</v>
      </c>
      <c r="B5" s="6" t="s">
        <v>16</v>
      </c>
      <c r="C5" s="1">
        <v>3777</v>
      </c>
      <c r="D5" s="10" t="s">
        <v>17</v>
      </c>
      <c r="E5" s="7">
        <v>0.375</v>
      </c>
      <c r="F5" s="7">
        <v>0.54335648148148141</v>
      </c>
      <c r="G5" s="5">
        <f t="shared" ref="G5:G7" si="0">RANK(F5,$F$4:$F$7,1)</f>
        <v>4</v>
      </c>
      <c r="H5" s="7">
        <f>F5-E5</f>
        <v>0.16835648148148141</v>
      </c>
      <c r="I5" s="8">
        <f>H5</f>
        <v>0.16835648148148141</v>
      </c>
      <c r="J5" s="9">
        <v>1.0561</v>
      </c>
      <c r="K5" s="8">
        <f>I5*J5</f>
        <v>0.17780128009259252</v>
      </c>
      <c r="L5" s="5">
        <f t="shared" ref="L5:L7" si="1">RANK(K5,$K$4:$K$7,1)</f>
        <v>4</v>
      </c>
    </row>
    <row r="6" spans="1:12">
      <c r="A6" s="5">
        <v>3</v>
      </c>
      <c r="B6" s="6" t="s">
        <v>18</v>
      </c>
      <c r="C6" s="5">
        <v>6222</v>
      </c>
      <c r="D6" s="6" t="s">
        <v>19</v>
      </c>
      <c r="E6" s="7">
        <v>0.375</v>
      </c>
      <c r="F6" s="7">
        <v>0.53594907407407411</v>
      </c>
      <c r="G6" s="5">
        <f t="shared" si="0"/>
        <v>2</v>
      </c>
      <c r="H6" s="7">
        <f t="shared" ref="H6:H7" si="2">F6-E6</f>
        <v>0.16094907407407411</v>
      </c>
      <c r="I6" s="8">
        <f t="shared" ref="I6:I7" si="3">H6</f>
        <v>0.16094907407407411</v>
      </c>
      <c r="J6" s="9">
        <v>1.0246999999999999</v>
      </c>
      <c r="K6" s="8">
        <f t="shared" ref="K6:K7" si="4">I6*J6</f>
        <v>0.16492451620370371</v>
      </c>
      <c r="L6" s="5">
        <f t="shared" si="1"/>
        <v>1</v>
      </c>
    </row>
    <row r="7" spans="1:12" s="1" customFormat="1">
      <c r="A7" s="5">
        <v>4</v>
      </c>
      <c r="B7" s="6" t="s">
        <v>20</v>
      </c>
      <c r="C7" s="5">
        <v>5030</v>
      </c>
      <c r="D7" s="6" t="s">
        <v>21</v>
      </c>
      <c r="E7" s="7">
        <v>0.375</v>
      </c>
      <c r="F7" s="7">
        <v>0.54026620370370371</v>
      </c>
      <c r="G7" s="5">
        <f t="shared" si="0"/>
        <v>3</v>
      </c>
      <c r="H7" s="7">
        <f t="shared" si="2"/>
        <v>0.16526620370370371</v>
      </c>
      <c r="I7" s="8">
        <f t="shared" si="3"/>
        <v>0.16526620370370371</v>
      </c>
      <c r="J7" s="9">
        <v>1.0212000000000001</v>
      </c>
      <c r="K7" s="8">
        <f t="shared" si="4"/>
        <v>0.16876984722222224</v>
      </c>
      <c r="L7" s="5">
        <f t="shared" si="1"/>
        <v>3</v>
      </c>
    </row>
    <row r="8" spans="1:12" s="1" customFormat="1">
      <c r="A8" s="11"/>
      <c r="B8" s="12"/>
      <c r="C8" s="11"/>
      <c r="D8" s="12"/>
      <c r="E8" s="13"/>
      <c r="F8" s="13"/>
      <c r="G8" s="11"/>
      <c r="H8" s="13"/>
      <c r="I8" s="14"/>
      <c r="J8" s="15"/>
      <c r="K8" s="14"/>
      <c r="L8" s="11"/>
    </row>
    <row r="10" spans="1:12" s="1" customFormat="1">
      <c r="A10" s="1" t="s">
        <v>22</v>
      </c>
      <c r="B10" s="2"/>
      <c r="C10" s="2"/>
      <c r="D10" s="2"/>
      <c r="E10" s="2"/>
      <c r="F10" s="2"/>
      <c r="G10" s="2"/>
      <c r="H10" s="2"/>
      <c r="I10" s="2"/>
      <c r="J10" s="19"/>
      <c r="K10" s="19"/>
      <c r="L10" s="19"/>
    </row>
    <row r="11" spans="1:12" s="1" customFormat="1" ht="5.85" customHeight="1"/>
    <row r="12" spans="1:12" s="1" customFormat="1" ht="36.950000000000003" customHeight="1">
      <c r="A12" s="3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4" t="s">
        <v>8</v>
      </c>
      <c r="H12" s="4" t="s">
        <v>9</v>
      </c>
      <c r="I12" s="4" t="s">
        <v>10</v>
      </c>
      <c r="J12" s="4" t="s">
        <v>11</v>
      </c>
      <c r="K12" s="4" t="s">
        <v>12</v>
      </c>
      <c r="L12" s="4" t="s">
        <v>13</v>
      </c>
    </row>
    <row r="13" spans="1:12" s="1" customFormat="1">
      <c r="A13" s="5">
        <v>1</v>
      </c>
      <c r="B13" s="6" t="s">
        <v>23</v>
      </c>
      <c r="C13" s="5">
        <v>3008</v>
      </c>
      <c r="D13" s="6" t="s">
        <v>24</v>
      </c>
      <c r="E13" s="7">
        <v>0.375</v>
      </c>
      <c r="F13" s="7">
        <v>0.56921296296296298</v>
      </c>
      <c r="G13" s="5">
        <f>RANK(F13,$F$13:$F$19,1)</f>
        <v>4</v>
      </c>
      <c r="H13" s="7">
        <f t="shared" ref="H13:H18" si="5">F13-E13</f>
        <v>0.19421296296296298</v>
      </c>
      <c r="I13" s="8">
        <f t="shared" ref="I13:I18" si="6">H13</f>
        <v>0.19421296296296298</v>
      </c>
      <c r="J13" s="16">
        <v>1.01</v>
      </c>
      <c r="K13" s="8">
        <f t="shared" ref="K13:K18" si="7">I13*J13</f>
        <v>0.19615509259259262</v>
      </c>
      <c r="L13" s="5">
        <f>RANK(K13,$K$13:$K$18,1)</f>
        <v>5</v>
      </c>
    </row>
    <row r="14" spans="1:12" s="1" customFormat="1">
      <c r="A14" s="5">
        <v>2</v>
      </c>
      <c r="B14" s="6" t="s">
        <v>25</v>
      </c>
      <c r="C14" s="5">
        <v>4610</v>
      </c>
      <c r="D14" s="6" t="s">
        <v>26</v>
      </c>
      <c r="E14" s="7">
        <v>0.375</v>
      </c>
      <c r="F14" s="7">
        <v>0.58089120370370373</v>
      </c>
      <c r="G14" s="5">
        <f t="shared" ref="G14:G18" si="8">RANK(F14,$F$13:$F$19,1)</f>
        <v>6</v>
      </c>
      <c r="H14" s="7">
        <f t="shared" si="5"/>
        <v>0.20589120370370373</v>
      </c>
      <c r="I14" s="8">
        <f t="shared" si="6"/>
        <v>0.20589120370370373</v>
      </c>
      <c r="J14" s="16">
        <v>0.97099999999999997</v>
      </c>
      <c r="K14" s="8">
        <f t="shared" si="7"/>
        <v>0.19992035879629633</v>
      </c>
      <c r="L14" s="5">
        <f t="shared" ref="L14:L18" si="9">RANK(K14,$K$13:$K$18,1)</f>
        <v>6</v>
      </c>
    </row>
    <row r="15" spans="1:12" s="1" customFormat="1">
      <c r="A15" s="5">
        <v>3</v>
      </c>
      <c r="B15" s="6" t="s">
        <v>27</v>
      </c>
      <c r="C15" s="5">
        <v>5087</v>
      </c>
      <c r="D15" s="6" t="s">
        <v>28</v>
      </c>
      <c r="E15" s="7">
        <v>0.375</v>
      </c>
      <c r="F15" s="7">
        <v>0.5736458333333333</v>
      </c>
      <c r="G15" s="5">
        <f t="shared" si="8"/>
        <v>5</v>
      </c>
      <c r="H15" s="7">
        <f t="shared" si="5"/>
        <v>0.1986458333333333</v>
      </c>
      <c r="I15" s="8">
        <f t="shared" si="6"/>
        <v>0.1986458333333333</v>
      </c>
      <c r="J15" s="16">
        <v>0.95799999999999996</v>
      </c>
      <c r="K15" s="8">
        <f t="shared" si="7"/>
        <v>0.19030270833333329</v>
      </c>
      <c r="L15" s="5">
        <f t="shared" si="9"/>
        <v>4</v>
      </c>
    </row>
    <row r="16" spans="1:12" s="1" customFormat="1">
      <c r="A16" s="5">
        <v>4</v>
      </c>
      <c r="B16" s="6" t="s">
        <v>29</v>
      </c>
      <c r="C16" s="5">
        <v>6595</v>
      </c>
      <c r="D16" s="6" t="s">
        <v>30</v>
      </c>
      <c r="E16" s="7">
        <v>0.375</v>
      </c>
      <c r="F16" s="7">
        <v>0.56100694444444443</v>
      </c>
      <c r="G16" s="5">
        <f t="shared" si="8"/>
        <v>3</v>
      </c>
      <c r="H16" s="7">
        <f t="shared" si="5"/>
        <v>0.18600694444444443</v>
      </c>
      <c r="I16" s="8">
        <f t="shared" si="6"/>
        <v>0.18600694444444443</v>
      </c>
      <c r="J16" s="16">
        <v>0.94</v>
      </c>
      <c r="K16" s="8">
        <f t="shared" si="7"/>
        <v>0.17484652777777776</v>
      </c>
      <c r="L16" s="5">
        <f t="shared" si="9"/>
        <v>3</v>
      </c>
    </row>
    <row r="17" spans="1:12" s="1" customFormat="1">
      <c r="A17" s="5">
        <v>5</v>
      </c>
      <c r="B17" s="6" t="s">
        <v>31</v>
      </c>
      <c r="C17" s="5">
        <v>4769</v>
      </c>
      <c r="D17" s="6" t="s">
        <v>32</v>
      </c>
      <c r="E17" s="7">
        <v>0.375</v>
      </c>
      <c r="F17" s="7">
        <v>0.55964120370370374</v>
      </c>
      <c r="G17" s="5">
        <f t="shared" si="8"/>
        <v>2</v>
      </c>
      <c r="H17" s="7">
        <f t="shared" si="5"/>
        <v>0.18464120370370374</v>
      </c>
      <c r="I17" s="8">
        <f t="shared" si="6"/>
        <v>0.18464120370370374</v>
      </c>
      <c r="J17" s="16">
        <v>0.93700000000000006</v>
      </c>
      <c r="K17" s="8">
        <f t="shared" si="7"/>
        <v>0.1730088078703704</v>
      </c>
      <c r="L17" s="5">
        <f t="shared" si="9"/>
        <v>2</v>
      </c>
    </row>
    <row r="18" spans="1:12" s="1" customFormat="1">
      <c r="A18" s="5">
        <v>6</v>
      </c>
      <c r="B18" s="6" t="s">
        <v>33</v>
      </c>
      <c r="C18" s="5">
        <v>6840</v>
      </c>
      <c r="D18" s="6" t="s">
        <v>34</v>
      </c>
      <c r="E18" s="7">
        <v>0.375</v>
      </c>
      <c r="F18" s="7">
        <v>0.55927083333333327</v>
      </c>
      <c r="G18" s="5">
        <f t="shared" si="8"/>
        <v>1</v>
      </c>
      <c r="H18" s="7">
        <f t="shared" si="5"/>
        <v>0.18427083333333327</v>
      </c>
      <c r="I18" s="8">
        <f t="shared" si="6"/>
        <v>0.18427083333333327</v>
      </c>
      <c r="J18" s="16">
        <v>0.93600000000000005</v>
      </c>
      <c r="K18" s="8">
        <f t="shared" si="7"/>
        <v>0.17247749999999995</v>
      </c>
      <c r="L18" s="5">
        <f t="shared" si="9"/>
        <v>1</v>
      </c>
    </row>
    <row r="19" spans="1:12" s="1" customFormat="1">
      <c r="A19" s="5">
        <v>7</v>
      </c>
      <c r="B19" s="6" t="s">
        <v>35</v>
      </c>
      <c r="C19" s="17" t="s">
        <v>36</v>
      </c>
      <c r="D19" s="6" t="s">
        <v>37</v>
      </c>
      <c r="E19" s="7">
        <v>0.375</v>
      </c>
      <c r="F19" s="18" t="s">
        <v>38</v>
      </c>
      <c r="G19" s="5"/>
      <c r="H19" s="7"/>
      <c r="I19" s="8"/>
      <c r="J19" s="16"/>
      <c r="K19" s="8"/>
      <c r="L19" s="5"/>
    </row>
  </sheetData>
  <mergeCells count="2">
    <mergeCell ref="J1:L1"/>
    <mergeCell ref="J10:L10"/>
  </mergeCells>
  <phoneticPr fontId="2"/>
  <pageMargins left="0.59055118110236227" right="0.59055118110236227" top="0.98425196850393704" bottom="0.74803149606299213" header="0.31496062992125984" footer="0.31496062992125984"/>
  <pageSetup paperSize="77" scale="98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レース結果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相原誠二</dc:creator>
  <cp:lastModifiedBy>owner</cp:lastModifiedBy>
  <dcterms:created xsi:type="dcterms:W3CDTF">2018-09-24T13:33:22Z</dcterms:created>
  <dcterms:modified xsi:type="dcterms:W3CDTF">2018-09-24T20:39:53Z</dcterms:modified>
</cp:coreProperties>
</file>